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50" windowHeight="11550" activeTab="13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9" r:id="rId14"/>
    <sheet name="6-2" sheetId="20" r:id="rId15"/>
    <sheet name="6-3" sheetId="18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3">'1-2'!$B$1:$K$27</definedName>
    <definedName name="_xlnm.Print_Area" localSheetId="15">'6-3'!$A$2:$I$36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comments1.xml><?xml version="1.0" encoding="utf-8"?>
<comments xmlns="http://schemas.openxmlformats.org/spreadsheetml/2006/main">
  <authors>
    <author>安宁</author>
  </authors>
  <commentList>
    <comment ref="B10" authorId="0">
      <text>
        <r>
          <rPr>
            <b/>
            <sz val="9"/>
            <rFont val="宋体"/>
            <charset val="134"/>
          </rPr>
          <t>安宁:</t>
        </r>
        <r>
          <rPr>
            <sz val="9"/>
            <rFont val="宋体"/>
            <charset val="134"/>
          </rPr>
          <t xml:space="preserve">
外资为省级目标任务，攀枝花市市级目标任务为：
1.外商投资实际到位资金8500万元；
2.外商投资直接到位资金210万美元；</t>
        </r>
      </text>
    </comment>
  </commentList>
</comments>
</file>

<file path=xl/sharedStrings.xml><?xml version="1.0" encoding="utf-8"?>
<sst xmlns="http://schemas.openxmlformats.org/spreadsheetml/2006/main" count="366">
  <si>
    <t>攀枝花市经济合作局</t>
  </si>
  <si>
    <t>2023年单位预算</t>
  </si>
  <si>
    <t>2023 年 2 月 3日</t>
  </si>
  <si>
    <t xml:space="preserve">
表1</t>
  </si>
  <si>
    <t xml:space="preserve"> </t>
  </si>
  <si>
    <t>单位收支总表</t>
  </si>
  <si>
    <t>单位：攀枝花市经济合作局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</si>
  <si>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</si>
  <si>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</si>
  <si>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</si>
  <si>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</si>
  <si>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</si>
  <si>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</si>
  <si>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</si>
  <si>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</si>
  <si>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</si>
  <si>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</si>
  <si>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</si>
  <si>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</si>
  <si>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</si>
  <si>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</si>
  <si>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</si>
  <si>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</si>
  <si>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</si>
  <si>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</si>
  <si>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</si>
  <si>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t>八、社会保障和就业支出</t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</si>
  <si>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</si>
  <si>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</si>
  <si>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</si>
  <si>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</si>
  <si>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</si>
  <si>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</si>
  <si>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</si>
  <si>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</si>
  <si>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</si>
  <si>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</si>
  <si>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</si>
  <si>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t>二十、住房保障支出</t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</si>
  <si>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</si>
  <si>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</si>
  <si>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</si>
  <si>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</si>
  <si>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</si>
  <si>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</si>
  <si>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</si>
  <si>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</si>
  <si>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</si>
  <si>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</si>
  <si>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</si>
  <si>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</si>
  <si>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</si>
  <si>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</si>
  <si>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</si>
  <si>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</si>
  <si>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</si>
  <si>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</si>
  <si>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</si>
  <si>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</si>
  <si>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</si>
  <si>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</si>
  <si>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</si>
  <si>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</si>
  <si>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</si>
  <si>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</si>
  <si>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</si>
  <si>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</si>
  <si>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</si>
  <si>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</si>
  <si>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</si>
  <si>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</si>
  <si>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科目编码</t>
  </si>
  <si>
    <t>单位代码</t>
  </si>
  <si>
    <t>单位名称</t>
  </si>
  <si>
    <t>类</t>
  </si>
  <si>
    <t>款</t>
  </si>
  <si>
    <t>项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</si>
  <si>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</si>
  <si>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</si>
  <si>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</si>
  <si>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</si>
  <si>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</si>
  <si>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</si>
  <si>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</si>
  <si>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科目名称</t>
  </si>
  <si>
    <t>201</t>
  </si>
  <si>
    <r>
      <rPr>
        <sz val="11"/>
        <rFont val="宋体"/>
        <charset val="134"/>
      </rPr>
      <t>一般公共服务支出</t>
    </r>
  </si>
  <si>
    <r>
      <rPr>
        <sz val="11"/>
        <rFont val="宋体"/>
        <charset val="134"/>
      </rPr>
      <t>商贸事务</t>
    </r>
  </si>
  <si>
    <t>01</t>
  </si>
  <si>
    <r>
      <rPr>
        <sz val="11"/>
        <rFont val="宋体"/>
        <charset val="134"/>
      </rPr>
      <t>行政运行</t>
    </r>
  </si>
  <si>
    <t>02</t>
  </si>
  <si>
    <r>
      <rPr>
        <sz val="11"/>
        <rFont val="宋体"/>
        <charset val="134"/>
      </rPr>
      <t>一般行政管理事务</t>
    </r>
  </si>
  <si>
    <t>08</t>
  </si>
  <si>
    <r>
      <rPr>
        <sz val="11"/>
        <rFont val="宋体"/>
        <charset val="134"/>
      </rPr>
      <t>招商引资</t>
    </r>
  </si>
  <si>
    <t>50</t>
  </si>
  <si>
    <r>
      <rPr>
        <sz val="11"/>
        <rFont val="宋体"/>
        <charset val="134"/>
      </rPr>
      <t>事业运行</t>
    </r>
  </si>
  <si>
    <t>208</t>
  </si>
  <si>
    <r>
      <rPr>
        <sz val="11"/>
        <rFont val="宋体"/>
        <charset val="134"/>
      </rPr>
      <t>社会保障和就业支出</t>
    </r>
  </si>
  <si>
    <t>05</t>
  </si>
  <si>
    <r>
      <rPr>
        <sz val="11"/>
        <rFont val="宋体"/>
        <charset val="134"/>
      </rPr>
      <t>行政事业单位养老支出</t>
    </r>
  </si>
  <si>
    <r>
      <rPr>
        <sz val="11"/>
        <rFont val="宋体"/>
        <charset val="134"/>
      </rPr>
      <t>行政单位离退休</t>
    </r>
  </si>
  <si>
    <r>
      <rPr>
        <sz val="11"/>
        <rFont val="宋体"/>
        <charset val="134"/>
      </rPr>
      <t>事业单位离退休</t>
    </r>
  </si>
  <si>
    <r>
      <rPr>
        <sz val="11"/>
        <rFont val="宋体"/>
        <charset val="134"/>
      </rPr>
      <t>机关事业单位基本养老保险缴费支出</t>
    </r>
  </si>
  <si>
    <t>210</t>
  </si>
  <si>
    <r>
      <rPr>
        <sz val="11"/>
        <rFont val="宋体"/>
        <charset val="134"/>
      </rPr>
      <t>卫生健康支出</t>
    </r>
  </si>
  <si>
    <t>11</t>
  </si>
  <si>
    <r>
      <rPr>
        <sz val="11"/>
        <rFont val="宋体"/>
        <charset val="134"/>
      </rPr>
      <t>行政事业单位医疗</t>
    </r>
  </si>
  <si>
    <r>
      <rPr>
        <sz val="11"/>
        <rFont val="宋体"/>
        <charset val="134"/>
      </rPr>
      <t>行政单位医疗</t>
    </r>
  </si>
  <si>
    <r>
      <rPr>
        <sz val="11"/>
        <rFont val="宋体"/>
        <charset val="134"/>
      </rPr>
      <t>事业单位医疗</t>
    </r>
  </si>
  <si>
    <t>03</t>
  </si>
  <si>
    <r>
      <rPr>
        <sz val="11"/>
        <rFont val="宋体"/>
        <charset val="134"/>
      </rPr>
      <t>公务员医疗补助</t>
    </r>
  </si>
  <si>
    <t>99</t>
  </si>
  <si>
    <r>
      <rPr>
        <sz val="11"/>
        <rFont val="宋体"/>
        <charset val="134"/>
      </rPr>
      <t>其他行政事业单位医疗支出</t>
    </r>
  </si>
  <si>
    <t>221</t>
  </si>
  <si>
    <r>
      <rPr>
        <sz val="11"/>
        <rFont val="宋体"/>
        <charset val="134"/>
      </rPr>
      <t>住房保障支出</t>
    </r>
  </si>
  <si>
    <r>
      <rPr>
        <sz val="11"/>
        <rFont val="宋体"/>
        <charset val="134"/>
      </rPr>
      <t>住房改革支出</t>
    </r>
  </si>
  <si>
    <r>
      <rPr>
        <sz val="11"/>
        <rFont val="宋体"/>
        <charset val="134"/>
      </rPr>
      <t>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</si>
  <si>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</si>
  <si>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</si>
  <si>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</si>
  <si>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</si>
  <si>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</si>
  <si>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</si>
  <si>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</si>
  <si>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</si>
  <si>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</si>
  <si>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</si>
  <si>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</si>
  <si>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</si>
  <si>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</si>
  <si>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</si>
  <si>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</si>
  <si>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</si>
  <si>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</si>
  <si>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</si>
  <si>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</si>
  <si>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</si>
  <si>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</si>
  <si>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</si>
  <si>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</si>
  <si>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</si>
  <si>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</si>
  <si>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</si>
  <si>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</si>
  <si>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</si>
  <si>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</si>
  <si>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</si>
  <si>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</si>
  <si>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</si>
  <si>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</si>
  <si>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</si>
  <si>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</si>
  <si>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</si>
  <si>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</si>
  <si>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</si>
  <si>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</si>
  <si>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</si>
  <si>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</si>
  <si>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</si>
  <si>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</si>
  <si>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</si>
  <si>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</si>
  <si>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单位
代码</t>
  </si>
  <si>
    <t>一般公共预算拨款</t>
  </si>
  <si>
    <t>政府性基金安排</t>
  </si>
  <si>
    <t>国有资本经营预算安排</t>
  </si>
  <si>
    <t>上年应返还额度
结转</t>
  </si>
  <si>
    <t>小计</t>
  </si>
  <si>
    <t>301</t>
  </si>
  <si>
    <t>基本工资</t>
  </si>
  <si>
    <t>津贴补贴</t>
  </si>
  <si>
    <t>奖金</t>
  </si>
  <si>
    <t>07</t>
  </si>
  <si>
    <t>绩效工资</t>
  </si>
  <si>
    <t>30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</si>
  <si>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</si>
  <si>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</si>
  <si>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</si>
  <si>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</si>
  <si>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</si>
  <si>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</si>
  <si>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</si>
  <si>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住房公积金</t>
  </si>
  <si>
    <t>其他工资福利支出</t>
  </si>
  <si>
    <t>302</t>
  </si>
  <si>
    <t>办公费</t>
  </si>
  <si>
    <t>咨询费</t>
  </si>
  <si>
    <t>水费</t>
  </si>
  <si>
    <t>06</t>
  </si>
  <si>
    <t>电费</t>
  </si>
  <si>
    <t>邮电费</t>
  </si>
  <si>
    <t>差旅费</t>
  </si>
  <si>
    <t>17</t>
  </si>
  <si>
    <t>公务接待费</t>
  </si>
  <si>
    <t>26</t>
  </si>
  <si>
    <t>劳务费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</si>
  <si>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</si>
  <si>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</si>
  <si>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</si>
  <si>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</si>
  <si>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</si>
  <si>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</si>
  <si>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</si>
  <si>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</si>
  <si>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</si>
  <si>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303</t>
  </si>
  <si>
    <t>退休费</t>
  </si>
  <si>
    <t>生活补助</t>
  </si>
  <si>
    <t>医疗费补助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</si>
  <si>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</si>
  <si>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</si>
  <si>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</si>
  <si>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</si>
  <si>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</si>
  <si>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</si>
  <si>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</si>
  <si>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</si>
  <si>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</si>
  <si>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项目名称</t>
  </si>
  <si>
    <t>金额</t>
  </si>
  <si>
    <t>一般行政管理事务</t>
  </si>
  <si>
    <t>物业管理费</t>
  </si>
  <si>
    <t>信息系统维护费</t>
  </si>
  <si>
    <t>招商引资</t>
  </si>
  <si>
    <t>招商引资专项工作经费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</si>
  <si>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</si>
  <si>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</si>
  <si>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</si>
  <si>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</si>
  <si>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</si>
  <si>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</si>
  <si>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</si>
  <si>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</si>
  <si>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</si>
  <si>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</si>
  <si>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</si>
  <si>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</si>
  <si>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</si>
  <si>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</si>
  <si>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单位名称（科目）</t>
  </si>
  <si>
    <t>表5</t>
  </si>
  <si>
    <t>国有资本经营预算支出预算表</t>
  </si>
  <si>
    <t>本年国有资本经营预算支出</t>
  </si>
  <si>
    <t>表6-1</t>
  </si>
  <si>
    <t>单位预算项目绩效目标表（2023年度）</t>
  </si>
  <si>
    <t>（2023年度）</t>
  </si>
  <si>
    <t>物业管理</t>
  </si>
  <si>
    <t>部门（单位）</t>
  </si>
  <si>
    <t>项目资金
（元）</t>
  </si>
  <si>
    <t>年度资金总额</t>
  </si>
  <si>
    <t>财政拨款</t>
  </si>
  <si>
    <t>其他资金</t>
  </si>
  <si>
    <t>总体目标</t>
  </si>
  <si>
    <t>按物业管理要求支付物业管理费用，确保办公场所正常运行。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</si>
  <si>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</si>
  <si>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</si>
  <si>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</si>
  <si>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</si>
  <si>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</si>
  <si>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</si>
  <si>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</si>
  <si>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办公场所</t>
  </si>
  <si>
    <t>&gt;1000m2</t>
  </si>
  <si>
    <t>质量指标</t>
  </si>
  <si>
    <t>服务质量</t>
  </si>
  <si>
    <t>达到物业管理服务相关质量指标</t>
  </si>
  <si>
    <t>时效指标</t>
  </si>
  <si>
    <t>完成时间</t>
  </si>
  <si>
    <t>2023年12月底</t>
  </si>
  <si>
    <t>成本指标</t>
  </si>
  <si>
    <t>物管费</t>
  </si>
  <si>
    <t>3.5万元</t>
  </si>
  <si>
    <t>项目效益</t>
  </si>
  <si>
    <t>社会效益指标</t>
  </si>
  <si>
    <t>产生社会效益</t>
  </si>
  <si>
    <t>保障办公场所安全</t>
  </si>
  <si>
    <t>满意度指标</t>
  </si>
  <si>
    <t>服务对象满意度指标</t>
  </si>
  <si>
    <t>服务满意度</t>
  </si>
  <si>
    <t>≥95%</t>
  </si>
  <si>
    <t>表6-2</t>
  </si>
  <si>
    <t>（2023年度)</t>
  </si>
  <si>
    <t>信息系统运行维护费</t>
  </si>
  <si>
    <t>保障攀枝花市建议提案在线信息系统、在线督查系统运行维护支出需要，力争通过软件技术支撑，促进建议提案及市委、市政府决策部署及时得到落实，助力攀枝花经济社会快速发展。</t>
  </si>
  <si>
    <t>指标值</t>
  </si>
  <si>
    <t>系统数量</t>
  </si>
  <si>
    <t>1个</t>
  </si>
  <si>
    <t>完成效果</t>
  </si>
  <si>
    <t>保障信息系统的正常使用。</t>
  </si>
  <si>
    <t>在线督查系统服务响应时效</t>
  </si>
  <si>
    <t>服务提供时间为7*24小时，故障修复时间不得超过4小时。</t>
  </si>
  <si>
    <t>保障时限</t>
  </si>
  <si>
    <t>1年</t>
  </si>
  <si>
    <t>运维成本</t>
  </si>
  <si>
    <t>5万元</t>
  </si>
  <si>
    <t>社会效益</t>
  </si>
  <si>
    <t>通过现代化技术手段支撑，不断提高招商引资工作的时效性，积极推动市委、市政府重要部署落地落实，推进重点工作及重大项目顺利开展，努力促进攀枝花经济社会快速发展。</t>
  </si>
  <si>
    <t>系统用户满意度</t>
  </si>
  <si>
    <t>表6-3</t>
  </si>
  <si>
    <t>目标1：全市招商引资总到位资金820亿元。
目标2：省外引进产业项目新增实际投资150亿元。
目标3：外商投资到位资金（实际利用外资5500万元，外商直接投资到资100万美元）。
目标4：新引进投资额5亿元及以上重大招商项目40个。
目标5：省级平台签约督办项目推进“三率”（履约率90%、 开工率80%、 资金到位率30%）
目标6：新签约引进项目投资规模1000亿元</t>
  </si>
  <si>
    <t xml:space="preserve">绩效
指标 </t>
  </si>
  <si>
    <r>
      <rPr>
        <sz val="12"/>
        <rFont val="仿宋_GB2312"/>
        <charset val="134"/>
      </rPr>
      <t>一级
指标</t>
    </r>
    <r>
      <rPr>
        <sz val="12"/>
        <rFont val="Times New Roman"/>
        <charset val="134"/>
      </rPr>
      <t xml:space="preserve"> </t>
    </r>
  </si>
  <si>
    <r>
      <rPr>
        <sz val="12"/>
        <rFont val="仿宋_GB2312"/>
        <charset val="134"/>
      </rPr>
      <t>二级
指标</t>
    </r>
    <r>
      <rPr>
        <sz val="12"/>
        <rFont val="Times New Roman"/>
        <charset val="134"/>
      </rPr>
      <t xml:space="preserve"> </t>
    </r>
  </si>
  <si>
    <r>
      <rPr>
        <sz val="12"/>
        <rFont val="仿宋_GB2312"/>
        <charset val="134"/>
      </rPr>
      <t>三级指标</t>
    </r>
    <r>
      <rPr>
        <sz val="12"/>
        <rFont val="Times New Roman"/>
        <charset val="134"/>
      </rPr>
      <t xml:space="preserve"> </t>
    </r>
  </si>
  <si>
    <r>
      <rPr>
        <sz val="12"/>
        <rFont val="仿宋_GB2312"/>
        <charset val="134"/>
      </rPr>
      <t>指标值（包含数字及文字描述）</t>
    </r>
  </si>
  <si>
    <t>项目
完成</t>
  </si>
  <si>
    <t>数量
指标</t>
  </si>
  <si>
    <t>指标1：日常重点项目促进工作</t>
  </si>
  <si>
    <t>日常重点产业项目考察、对接、洽谈、跟踪服务商务接待等预计150批次，项目促进出差预计50批次。</t>
  </si>
  <si>
    <t>指标2：赴外开展小分队招商工作</t>
  </si>
  <si>
    <t>赴外开展小分队招商工作预计20批次对接企业60家以上。</t>
  </si>
  <si>
    <t>指标3：重大招商引资平台活动</t>
  </si>
  <si>
    <t>举办重大招商活动预计2次</t>
  </si>
  <si>
    <t>指标4：招商引资宣传工作</t>
  </si>
  <si>
    <t>1.设计、印制招商引资宣传资料预计2500册；
2.微信公众号设计、规划、运营服务：每周更新微信订阅号1期，原则上全年不少于52期；
3.招商引资宣传PPT制作预计6次；
4.其他招商活动宣传工作。</t>
  </si>
  <si>
    <t>指标5：专项驻点招商工作</t>
  </si>
  <si>
    <t>赴广州开展驻点招商工作预计30天，对接企业预计20家；
赴宝鸡开展驻点招商工作预计60天，对接企业预计40家。</t>
  </si>
  <si>
    <t>指标6：购买专业招商服务</t>
  </si>
  <si>
    <t>1.聘请招商引资法律顾问1家；
2.开展帮办、代办服务等保姆式服务。</t>
  </si>
  <si>
    <t>指标7：招商引资信息化管理平台服务</t>
  </si>
  <si>
    <t>平台运维管理公司提供24小时在线的系统信息咨询支持服务，通过电话、邮件、远程诊断等方式提供系统运行技术支持每年安排不少于2次技术工程师上门服务。按月导出12张全市招商引资到位资金统计报表。</t>
  </si>
  <si>
    <t>指标8：举办招商引资工作业务培训班</t>
  </si>
  <si>
    <t>组织举办预计80人次招商引资工作业务培训班</t>
  </si>
  <si>
    <t>指标9：西博会展览展示工作</t>
  </si>
  <si>
    <t>市级综合展区预计452平方米</t>
  </si>
  <si>
    <t>指标10：市级产业招商牵头部门保障</t>
  </si>
  <si>
    <t>市级招商牵头部门年度招商引资实绩实效考核排位前6名经费保障</t>
  </si>
  <si>
    <r>
      <rPr>
        <sz val="12"/>
        <rFont val="仿宋_GB2312"/>
        <charset val="134"/>
      </rPr>
      <t>质量
指标</t>
    </r>
    <r>
      <rPr>
        <sz val="12"/>
        <rFont val="Times New Roman"/>
        <charset val="134"/>
      </rPr>
      <t xml:space="preserve"> </t>
    </r>
  </si>
  <si>
    <t>达到2023年招商引资全年目标任务</t>
  </si>
  <si>
    <t>全面完成省级业务主管部门、市委市政府下达我局2023年招商引资全年目标任务。</t>
  </si>
  <si>
    <r>
      <rPr>
        <sz val="12"/>
        <rFont val="仿宋_GB2312"/>
        <charset val="134"/>
      </rPr>
      <t>时效
指标</t>
    </r>
    <r>
      <rPr>
        <sz val="12"/>
        <rFont val="Times New Roman"/>
        <charset val="134"/>
      </rPr>
      <t xml:space="preserve"> </t>
    </r>
  </si>
  <si>
    <t>工作任务完成时间节点</t>
  </si>
  <si>
    <t xml:space="preserve"> 指标1：项目完成时间节点</t>
  </si>
  <si>
    <t>2023年内完成</t>
  </si>
  <si>
    <t>成本
指标</t>
  </si>
  <si>
    <t>指标1：日常重点项目促进工作经费</t>
  </si>
  <si>
    <t>日常重点产业项目考察、对接、洽谈、跟踪服务商务接待（会务、餐费、租车、住宿、礼品等）费用：约150批次100万元，项目促进差旅费约50批次25万元，其他促进项目相关费用5万元。
合计：约130万元。</t>
  </si>
  <si>
    <t>指标2：赴外开展小分队招商工作经费</t>
  </si>
  <si>
    <t>全年赴外开展小分队招商预计20批次，差旅费平均约1万元/批次*20批次20万元，客商接待（会务、餐费、租车、礼品等）费用：约0.5万元/批次*20批次10万元，合计：约30万元。</t>
  </si>
  <si>
    <t>指标3：重大招商引资平台活动工作经费</t>
  </si>
  <si>
    <t>举办重大招商活动工作经费： 西博会、知名企业四川行35 万元/次*2次=70万元。合计：约70万元。</t>
  </si>
  <si>
    <t>指标4：招商引资宣传服务工作经费</t>
  </si>
  <si>
    <t>1.设计、印制招商引资宣传资料2500册，平均约80元/册，约20万元；
2.微信公众号设计、规划与运营服务：5.88万元/年；
3.招商引资宣传PPT制作费预计1万元/次*6次，约5万元；
4.其他招商活动等宣传经费约1万元。
合计：约32万元；</t>
  </si>
  <si>
    <t>指标5：专项驻点招商工作经费</t>
  </si>
  <si>
    <t>赴广州开展驻点招商工作30天，差旅费约3万元，客商接待（会务、餐费、礼品等）费用约2万元，小计约5万元；
赴宝鸡开展驻点招商工作60天，差旅费约6万元，客商接待（会务、餐费、礼品等）费用约4万元，小计约10万元。
合计：约15万元。</t>
  </si>
  <si>
    <t>指标6：购买专业招商服务工作经费</t>
  </si>
  <si>
    <t>1.招商引资法律顾问2万元/年；
2.开展帮办、代办服务等“保姆式服务”经费预计3万元。
合计：约5万元.</t>
  </si>
  <si>
    <t>指标7：招商引资信息化管理平台服务经费</t>
  </si>
  <si>
    <t>2021年及2022年度运维服务费14万元。</t>
  </si>
  <si>
    <t>指标8：举办招商引资工作业务培训班经费</t>
  </si>
  <si>
    <t>预计80人次，约2万元。</t>
  </si>
  <si>
    <t>指标9：西博会展位布展费</t>
  </si>
  <si>
    <t>预计展位费约52万元，布展费约90万元，合计约142万元</t>
  </si>
  <si>
    <t>指标10：市级产业招商牵头部门招商工作经费</t>
  </si>
  <si>
    <t>市级招商牵头部门年度招商引资工作实绩实效考核排位前6名保障工作经费60万元。</t>
  </si>
  <si>
    <t>项目
效益</t>
  </si>
  <si>
    <t>经济效益指标</t>
  </si>
  <si>
    <t>全年招商引资到位资金</t>
  </si>
  <si>
    <t>1.全年全市招商引资总到位资金820亿元；
2.省外引进产业项目新增实际投资150亿元；
3.外商投资到位资金（实际利用外资5500万元，外商直接投资到资100万美元）。</t>
  </si>
  <si>
    <t>可持续影响指标</t>
  </si>
  <si>
    <t>促进产业转型和经济持续发展</t>
  </si>
  <si>
    <t>有效促进</t>
  </si>
  <si>
    <r>
      <rPr>
        <sz val="12"/>
        <rFont val="仿宋_GB2312"/>
        <charset val="134"/>
      </rPr>
      <t>满意度指标</t>
    </r>
    <r>
      <rPr>
        <sz val="12"/>
        <rFont val="Times New Roman"/>
        <charset val="134"/>
      </rPr>
      <t xml:space="preserve"> </t>
    </r>
  </si>
  <si>
    <r>
      <rPr>
        <sz val="12"/>
        <rFont val="仿宋_GB2312"/>
        <charset val="134"/>
      </rPr>
      <t>服务对象满意度指标</t>
    </r>
    <r>
      <rPr>
        <sz val="12"/>
        <rFont val="Times New Roman"/>
        <charset val="134"/>
      </rPr>
      <t xml:space="preserve"> </t>
    </r>
  </si>
  <si>
    <t>企业、社会、各级部门满意度（%）</t>
  </si>
  <si>
    <t>≥90%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</si>
</sst>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yyyy&quot;年&quot;mm&quot;月&quot;dd&quot;日&quot;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#,##0.00_ "/>
  </numFmts>
  <fonts count="49">
    <font>
      <sz val="11"/>
      <color indexed="8"/>
      <name val="宋体"/>
      <charset val="1"/>
      <scheme val="minor"/>
    </font>
    <font>
      <sz val="11"/>
      <name val="宋体"/>
      <charset val="134"/>
      <scheme val="minor"/>
    </font>
    <font>
      <sz val="12"/>
      <name val="Times New Roman"/>
      <charset val="134"/>
    </font>
    <font>
      <b/>
      <sz val="18"/>
      <name val="宋体"/>
      <charset val="134"/>
    </font>
    <font>
      <sz val="11"/>
      <name val="宋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sz val="12"/>
      <name val="宋体"/>
      <charset val="134"/>
      <scheme val="minor"/>
    </font>
    <font>
      <sz val="9"/>
      <name val="宋体"/>
      <charset val="134"/>
    </font>
    <font>
      <sz val="12"/>
      <name val="方正黑体简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11"/>
      <color rgb="FF000000"/>
      <name val="SimSun"/>
      <charset val="134"/>
    </font>
    <font>
      <b/>
      <sz val="11"/>
      <color rgb="FF000000"/>
      <name val="SimSun"/>
      <charset val="134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auto="1"/>
      </bottom>
      <diagonal/>
    </border>
    <border>
      <left style="thin">
        <color rgb="FFFFFFFF"/>
      </left>
      <right style="thin">
        <color auto="1"/>
      </right>
      <top style="thin">
        <color rgb="FFFFFFFF"/>
      </top>
      <bottom/>
      <diagonal/>
    </border>
    <border>
      <left style="thin">
        <color rgb="FFFFFFFF"/>
      </left>
      <right style="thin">
        <color auto="1"/>
      </right>
      <top/>
      <bottom/>
      <diagonal/>
    </border>
    <border>
      <left style="thin">
        <color rgb="FFFFFFFF"/>
      </left>
      <right style="thin">
        <color auto="1"/>
      </right>
      <top/>
      <bottom style="thin">
        <color rgb="FFFFFFFF"/>
      </bottom>
      <diagonal/>
    </border>
    <border>
      <left/>
      <right/>
      <top style="thin">
        <color rgb="FFFFFFFF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5" fillId="11" borderId="29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9" fillId="15" borderId="30" applyNumberFormat="0" applyFont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28" applyNumberFormat="0" applyFill="0" applyAlignment="0" applyProtection="0">
      <alignment vertical="center"/>
    </xf>
    <xf numFmtId="0" fontId="43" fillId="0" borderId="28" applyNumberFormat="0" applyFill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2" fillId="0" borderId="32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45" fillId="20" borderId="33" applyNumberFormat="0" applyAlignment="0" applyProtection="0">
      <alignment vertical="center"/>
    </xf>
    <xf numFmtId="0" fontId="46" fillId="20" borderId="29" applyNumberFormat="0" applyAlignment="0" applyProtection="0">
      <alignment vertical="center"/>
    </xf>
    <xf numFmtId="0" fontId="47" fillId="21" borderId="34" applyNumberFormat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2" fillId="0" borderId="31" applyNumberFormat="0" applyFill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7" fillId="0" borderId="0"/>
    <xf numFmtId="0" fontId="29" fillId="0" borderId="0"/>
    <xf numFmtId="0" fontId="9" fillId="0" borderId="0">
      <alignment vertical="center"/>
    </xf>
  </cellStyleXfs>
  <cellXfs count="224">
    <xf numFmtId="0" fontId="0" fillId="0" borderId="0" xfId="0" applyFont="1">
      <alignment vertical="center"/>
    </xf>
    <xf numFmtId="0" fontId="1" fillId="0" borderId="0" xfId="50" applyFont="1" applyAlignment="1">
      <alignment vertical="center"/>
    </xf>
    <xf numFmtId="0" fontId="2" fillId="0" borderId="0" xfId="50" applyFont="1" applyBorder="1"/>
    <xf numFmtId="0" fontId="1" fillId="0" borderId="0" xfId="50" applyFont="1" applyBorder="1"/>
    <xf numFmtId="0" fontId="3" fillId="0" borderId="0" xfId="50" applyNumberFormat="1" applyFont="1" applyFill="1" applyAlignment="1" applyProtection="1">
      <alignment horizontal="center" vertical="center"/>
    </xf>
    <xf numFmtId="0" fontId="4" fillId="0" borderId="0" xfId="50" applyNumberFormat="1" applyFont="1" applyFill="1" applyAlignment="1" applyProtection="1">
      <alignment horizontal="right" vertical="center"/>
    </xf>
    <xf numFmtId="0" fontId="4" fillId="0" borderId="1" xfId="50" applyNumberFormat="1" applyFont="1" applyFill="1" applyBorder="1" applyAlignment="1" applyProtection="1">
      <alignment horizontal="center" vertical="center"/>
    </xf>
    <xf numFmtId="0" fontId="4" fillId="0" borderId="2" xfId="50" applyFont="1" applyBorder="1" applyAlignment="1">
      <alignment horizontal="center" vertical="center"/>
    </xf>
    <xf numFmtId="49" fontId="4" fillId="0" borderId="2" xfId="50" applyNumberFormat="1" applyFont="1" applyFill="1" applyBorder="1" applyAlignment="1" applyProtection="1">
      <alignment horizontal="center" vertical="center"/>
    </xf>
    <xf numFmtId="0" fontId="4" fillId="0" borderId="3" xfId="50" applyFont="1" applyBorder="1" applyAlignment="1">
      <alignment horizontal="center" vertical="center"/>
    </xf>
    <xf numFmtId="0" fontId="4" fillId="0" borderId="2" xfId="50" applyNumberFormat="1" applyFont="1" applyFill="1" applyBorder="1" applyAlignment="1" applyProtection="1">
      <alignment horizontal="center" vertical="center" wrapText="1"/>
    </xf>
    <xf numFmtId="0" fontId="4" fillId="0" borderId="2" xfId="50" applyNumberFormat="1" applyFont="1" applyFill="1" applyBorder="1" applyAlignment="1" applyProtection="1">
      <alignment horizontal="left" vertical="center"/>
    </xf>
    <xf numFmtId="4" fontId="4" fillId="0" borderId="2" xfId="50" applyNumberFormat="1" applyFont="1" applyFill="1" applyBorder="1" applyAlignment="1" applyProtection="1">
      <alignment horizontal="center" vertical="center"/>
    </xf>
    <xf numFmtId="0" fontId="4" fillId="0" borderId="2" xfId="50" applyNumberFormat="1" applyFont="1" applyFill="1" applyBorder="1" applyAlignment="1" applyProtection="1">
      <alignment horizontal="center" vertical="center"/>
    </xf>
    <xf numFmtId="3" fontId="4" fillId="0" borderId="2" xfId="50" applyNumberFormat="1" applyFont="1" applyFill="1" applyBorder="1" applyAlignment="1" applyProtection="1">
      <alignment horizontal="left" vertical="center"/>
    </xf>
    <xf numFmtId="0" fontId="4" fillId="0" borderId="4" xfId="50" applyNumberFormat="1" applyFont="1" applyFill="1" applyBorder="1" applyAlignment="1" applyProtection="1">
      <alignment horizontal="center" vertical="center" wrapText="1"/>
    </xf>
    <xf numFmtId="49" fontId="4" fillId="0" borderId="2" xfId="50" applyNumberFormat="1" applyFont="1" applyFill="1" applyBorder="1" applyAlignment="1" applyProtection="1">
      <alignment horizontal="left" vertical="center" wrapText="1"/>
    </xf>
    <xf numFmtId="0" fontId="5" fillId="0" borderId="2" xfId="50" applyNumberFormat="1" applyFont="1" applyFill="1" applyBorder="1" applyAlignment="1" applyProtection="1">
      <alignment horizontal="center" vertical="center" wrapText="1"/>
    </xf>
    <xf numFmtId="0" fontId="2" fillId="0" borderId="2" xfId="50" applyFont="1" applyBorder="1" applyAlignment="1">
      <alignment horizontal="center" vertical="center" wrapText="1"/>
    </xf>
    <xf numFmtId="0" fontId="2" fillId="0" borderId="2" xfId="50" applyNumberFormat="1" applyFont="1" applyFill="1" applyBorder="1" applyAlignment="1" applyProtection="1">
      <alignment horizontal="center" vertical="center" wrapText="1"/>
    </xf>
    <xf numFmtId="0" fontId="5" fillId="0" borderId="5" xfId="50" applyNumberFormat="1" applyFont="1" applyFill="1" applyBorder="1" applyAlignment="1" applyProtection="1">
      <alignment horizontal="center" vertical="center" wrapText="1"/>
    </xf>
    <xf numFmtId="0" fontId="2" fillId="0" borderId="3" xfId="50" applyNumberFormat="1" applyFont="1" applyFill="1" applyBorder="1" applyAlignment="1" applyProtection="1">
      <alignment horizontal="center" vertical="center" wrapText="1"/>
    </xf>
    <xf numFmtId="0" fontId="6" fillId="0" borderId="6" xfId="50" applyNumberFormat="1" applyFont="1" applyFill="1" applyBorder="1" applyAlignment="1" applyProtection="1">
      <alignment horizontal="left" vertical="center" wrapText="1"/>
    </xf>
    <xf numFmtId="0" fontId="6" fillId="0" borderId="7" xfId="50" applyNumberFormat="1" applyFont="1" applyFill="1" applyBorder="1" applyAlignment="1" applyProtection="1">
      <alignment horizontal="left" vertical="center" wrapText="1"/>
    </xf>
    <xf numFmtId="0" fontId="6" fillId="0" borderId="8" xfId="50" applyNumberFormat="1" applyFont="1" applyFill="1" applyBorder="1" applyAlignment="1" applyProtection="1">
      <alignment horizontal="left" vertical="center" wrapText="1"/>
    </xf>
    <xf numFmtId="0" fontId="2" fillId="0" borderId="5" xfId="50" applyNumberFormat="1" applyFont="1" applyFill="1" applyBorder="1" applyAlignment="1" applyProtection="1">
      <alignment horizontal="center" vertical="center" wrapText="1"/>
    </xf>
    <xf numFmtId="0" fontId="6" fillId="0" borderId="6" xfId="50" applyFont="1" applyBorder="1" applyAlignment="1">
      <alignment horizontal="left" vertical="center"/>
    </xf>
    <xf numFmtId="0" fontId="6" fillId="0" borderId="7" xfId="50" applyFont="1" applyBorder="1" applyAlignment="1">
      <alignment horizontal="left" vertical="center"/>
    </xf>
    <xf numFmtId="0" fontId="2" fillId="0" borderId="9" xfId="50" applyNumberFormat="1" applyFont="1" applyFill="1" applyBorder="1" applyAlignment="1" applyProtection="1">
      <alignment horizontal="center" vertical="center" wrapText="1"/>
    </xf>
    <xf numFmtId="0" fontId="6" fillId="0" borderId="2" xfId="50" applyNumberFormat="1" applyFont="1" applyFill="1" applyBorder="1" applyAlignment="1" applyProtection="1">
      <alignment horizontal="left" vertical="center" wrapText="1"/>
    </xf>
    <xf numFmtId="0" fontId="6" fillId="0" borderId="6" xfId="49" applyFont="1" applyFill="1" applyBorder="1" applyAlignment="1">
      <alignment horizontal="left" vertical="center" wrapText="1"/>
    </xf>
    <xf numFmtId="0" fontId="6" fillId="0" borderId="8" xfId="49" applyFont="1" applyFill="1" applyBorder="1" applyAlignment="1">
      <alignment horizontal="left" vertical="center" wrapText="1"/>
    </xf>
    <xf numFmtId="0" fontId="6" fillId="0" borderId="7" xfId="49" applyFont="1" applyFill="1" applyBorder="1" applyAlignment="1">
      <alignment horizontal="left" vertical="center" wrapText="1"/>
    </xf>
    <xf numFmtId="0" fontId="7" fillId="0" borderId="5" xfId="50" applyNumberFormat="1" applyFont="1" applyFill="1" applyBorder="1" applyAlignment="1" applyProtection="1">
      <alignment horizontal="center" vertical="center" wrapText="1"/>
    </xf>
    <xf numFmtId="0" fontId="6" fillId="0" borderId="6" xfId="49" applyFont="1" applyFill="1" applyBorder="1" applyAlignment="1">
      <alignment horizontal="center" vertical="center" wrapText="1"/>
    </xf>
    <xf numFmtId="0" fontId="6" fillId="0" borderId="8" xfId="49" applyFont="1" applyFill="1" applyBorder="1" applyAlignment="1">
      <alignment horizontal="center" vertical="center" wrapText="1"/>
    </xf>
    <xf numFmtId="9" fontId="6" fillId="0" borderId="2" xfId="50" applyNumberFormat="1" applyFont="1" applyFill="1" applyBorder="1" applyAlignment="1" applyProtection="1">
      <alignment horizontal="center" vertical="center" wrapText="1"/>
    </xf>
    <xf numFmtId="0" fontId="6" fillId="0" borderId="2" xfId="50" applyNumberFormat="1" applyFont="1" applyFill="1" applyBorder="1" applyAlignment="1" applyProtection="1">
      <alignment horizontal="center" vertical="center" wrapText="1"/>
    </xf>
    <xf numFmtId="0" fontId="1" fillId="0" borderId="0" xfId="50" applyFont="1" applyBorder="1" applyAlignment="1">
      <alignment horizontal="right"/>
    </xf>
    <xf numFmtId="0" fontId="6" fillId="0" borderId="7" xfId="49" applyFont="1" applyFill="1" applyBorder="1" applyAlignment="1">
      <alignment horizontal="center" vertical="center" wrapText="1"/>
    </xf>
    <xf numFmtId="0" fontId="8" fillId="0" borderId="0" xfId="51" applyFont="1">
      <alignment vertical="center"/>
    </xf>
    <xf numFmtId="0" fontId="9" fillId="0" borderId="0" xfId="51" applyFont="1">
      <alignment vertical="center"/>
    </xf>
    <xf numFmtId="0" fontId="10" fillId="0" borderId="10" xfId="51" applyFont="1" applyBorder="1">
      <alignment vertical="center"/>
    </xf>
    <xf numFmtId="0" fontId="3" fillId="0" borderId="0" xfId="51" applyNumberFormat="1" applyFont="1" applyFill="1" applyBorder="1" applyAlignment="1" applyProtection="1">
      <alignment horizontal="center" vertical="center"/>
    </xf>
    <xf numFmtId="0" fontId="9" fillId="0" borderId="0" xfId="51" applyFont="1" applyAlignment="1">
      <alignment horizontal="right" vertical="center"/>
    </xf>
    <xf numFmtId="0" fontId="7" fillId="0" borderId="0" xfId="51" applyFont="1" applyFill="1" applyBorder="1" applyAlignment="1">
      <alignment horizontal="center" vertical="center"/>
    </xf>
    <xf numFmtId="0" fontId="7" fillId="0" borderId="2" xfId="51" applyFont="1" applyFill="1" applyBorder="1" applyAlignment="1">
      <alignment horizontal="center" vertical="center"/>
    </xf>
    <xf numFmtId="49" fontId="7" fillId="0" borderId="2" xfId="51" applyNumberFormat="1" applyFont="1" applyFill="1" applyBorder="1" applyAlignment="1" applyProtection="1">
      <alignment horizontal="center" vertical="center"/>
    </xf>
    <xf numFmtId="0" fontId="7" fillId="0" borderId="2" xfId="51" applyNumberFormat="1" applyFont="1" applyFill="1" applyBorder="1" applyAlignment="1" applyProtection="1">
      <alignment horizontal="center" vertical="center" wrapText="1"/>
    </xf>
    <xf numFmtId="0" fontId="7" fillId="0" borderId="2" xfId="51" applyNumberFormat="1" applyFont="1" applyFill="1" applyBorder="1" applyAlignment="1" applyProtection="1">
      <alignment horizontal="left" vertical="center"/>
    </xf>
    <xf numFmtId="4" fontId="7" fillId="0" borderId="2" xfId="51" applyNumberFormat="1" applyFont="1" applyFill="1" applyBorder="1" applyAlignment="1" applyProtection="1">
      <alignment horizontal="left" vertical="center"/>
    </xf>
    <xf numFmtId="0" fontId="7" fillId="0" borderId="2" xfId="51" applyNumberFormat="1" applyFont="1" applyFill="1" applyBorder="1" applyAlignment="1" applyProtection="1">
      <alignment horizontal="center" vertical="center"/>
    </xf>
    <xf numFmtId="3" fontId="7" fillId="0" borderId="2" xfId="51" applyNumberFormat="1" applyFont="1" applyFill="1" applyBorder="1" applyAlignment="1" applyProtection="1">
      <alignment horizontal="left" vertical="center"/>
    </xf>
    <xf numFmtId="49" fontId="7" fillId="0" borderId="2" xfId="51" applyNumberFormat="1" applyFont="1" applyFill="1" applyBorder="1" applyAlignment="1" applyProtection="1">
      <alignment horizontal="left" vertical="center" wrapText="1"/>
    </xf>
    <xf numFmtId="0" fontId="7" fillId="0" borderId="2" xfId="51" applyNumberFormat="1" applyFont="1" applyFill="1" applyBorder="1" applyAlignment="1" applyProtection="1">
      <alignment vertical="center"/>
    </xf>
    <xf numFmtId="49" fontId="7" fillId="0" borderId="2" xfId="51" applyNumberFormat="1" applyFont="1" applyFill="1" applyBorder="1" applyAlignment="1" applyProtection="1">
      <alignment horizontal="center" vertical="center" wrapText="1"/>
    </xf>
    <xf numFmtId="0" fontId="7" fillId="0" borderId="2" xfId="51" applyFont="1" applyFill="1" applyBorder="1" applyAlignment="1">
      <alignment horizontal="left" vertical="center"/>
    </xf>
    <xf numFmtId="0" fontId="7" fillId="0" borderId="1" xfId="51" applyNumberFormat="1" applyFont="1" applyFill="1" applyBorder="1" applyAlignment="1" applyProtection="1">
      <alignment horizontal="right" vertical="center"/>
    </xf>
    <xf numFmtId="0" fontId="7" fillId="0" borderId="8" xfId="51" applyNumberFormat="1" applyFont="1" applyFill="1" applyBorder="1" applyAlignment="1" applyProtection="1">
      <alignment horizontal="center" vertical="center"/>
    </xf>
    <xf numFmtId="0" fontId="11" fillId="0" borderId="2" xfId="51" applyFont="1" applyFill="1" applyBorder="1" applyAlignment="1">
      <alignment horizontal="center" vertical="center"/>
    </xf>
    <xf numFmtId="49" fontId="11" fillId="0" borderId="2" xfId="51" applyNumberFormat="1" applyFont="1" applyFill="1" applyBorder="1" applyAlignment="1" applyProtection="1">
      <alignment horizontal="center" vertical="center"/>
    </xf>
    <xf numFmtId="0" fontId="11" fillId="0" borderId="3" xfId="51" applyFont="1" applyFill="1" applyBorder="1" applyAlignment="1">
      <alignment horizontal="center" vertical="center"/>
    </xf>
    <xf numFmtId="0" fontId="11" fillId="0" borderId="2" xfId="51" applyNumberFormat="1" applyFont="1" applyFill="1" applyBorder="1" applyAlignment="1" applyProtection="1">
      <alignment horizontal="center" vertical="center" wrapText="1"/>
    </xf>
    <xf numFmtId="0" fontId="11" fillId="0" borderId="2" xfId="51" applyNumberFormat="1" applyFont="1" applyFill="1" applyBorder="1" applyAlignment="1" applyProtection="1">
      <alignment horizontal="left" vertical="center"/>
    </xf>
    <xf numFmtId="177" fontId="11" fillId="0" borderId="2" xfId="51" applyNumberFormat="1" applyFont="1" applyFill="1" applyBorder="1" applyAlignment="1" applyProtection="1">
      <alignment horizontal="left" vertical="center"/>
    </xf>
    <xf numFmtId="0" fontId="11" fillId="0" borderId="2" xfId="51" applyNumberFormat="1" applyFont="1" applyFill="1" applyBorder="1" applyAlignment="1" applyProtection="1">
      <alignment horizontal="center" vertical="center"/>
    </xf>
    <xf numFmtId="3" fontId="11" fillId="0" borderId="2" xfId="51" applyNumberFormat="1" applyFont="1" applyFill="1" applyBorder="1" applyAlignment="1" applyProtection="1">
      <alignment horizontal="left" vertical="center"/>
    </xf>
    <xf numFmtId="0" fontId="11" fillId="0" borderId="4" xfId="51" applyNumberFormat="1" applyFont="1" applyFill="1" applyBorder="1" applyAlignment="1" applyProtection="1">
      <alignment horizontal="center" vertical="center" wrapText="1"/>
    </xf>
    <xf numFmtId="49" fontId="11" fillId="0" borderId="2" xfId="51" applyNumberFormat="1" applyFont="1" applyFill="1" applyBorder="1" applyAlignment="1" applyProtection="1">
      <alignment horizontal="left" vertical="center" wrapText="1"/>
    </xf>
    <xf numFmtId="0" fontId="11" fillId="0" borderId="11" xfId="51" applyNumberFormat="1" applyFont="1" applyFill="1" applyBorder="1" applyAlignment="1" applyProtection="1">
      <alignment horizontal="center" vertical="center" wrapText="1"/>
    </xf>
    <xf numFmtId="0" fontId="11" fillId="0" borderId="9" xfId="51" applyFont="1" applyFill="1" applyBorder="1" applyAlignment="1">
      <alignment horizontal="center" vertical="center"/>
    </xf>
    <xf numFmtId="0" fontId="11" fillId="0" borderId="9" xfId="51" applyNumberFormat="1" applyFont="1" applyFill="1" applyBorder="1" applyAlignment="1" applyProtection="1">
      <alignment horizontal="center" vertical="center"/>
    </xf>
    <xf numFmtId="0" fontId="11" fillId="0" borderId="5" xfId="51" applyNumberFormat="1" applyFont="1" applyFill="1" applyBorder="1" applyAlignment="1" applyProtection="1">
      <alignment horizontal="center" vertical="center"/>
    </xf>
    <xf numFmtId="0" fontId="11" fillId="0" borderId="6" xfId="51" applyNumberFormat="1" applyFont="1" applyFill="1" applyBorder="1" applyAlignment="1" applyProtection="1">
      <alignment horizontal="center" vertical="center" wrapText="1"/>
    </xf>
    <xf numFmtId="0" fontId="11" fillId="0" borderId="7" xfId="51" applyNumberFormat="1" applyFont="1" applyFill="1" applyBorder="1" applyAlignment="1" applyProtection="1">
      <alignment horizontal="center" vertical="center" wrapText="1"/>
    </xf>
    <xf numFmtId="0" fontId="11" fillId="0" borderId="8" xfId="51" applyNumberFormat="1" applyFont="1" applyFill="1" applyBorder="1" applyAlignment="1" applyProtection="1">
      <alignment horizontal="center" vertical="center" wrapText="1"/>
    </xf>
    <xf numFmtId="9" fontId="11" fillId="0" borderId="6" xfId="51" applyNumberFormat="1" applyFont="1" applyFill="1" applyBorder="1" applyAlignment="1" applyProtection="1">
      <alignment horizontal="center" vertical="center" wrapText="1"/>
    </xf>
    <xf numFmtId="0" fontId="11" fillId="0" borderId="12" xfId="51" applyNumberFormat="1" applyFont="1" applyFill="1" applyBorder="1" applyAlignment="1" applyProtection="1">
      <alignment horizontal="center" vertical="center"/>
    </xf>
    <xf numFmtId="0" fontId="0" fillId="0" borderId="0" xfId="0" applyFont="1" applyFill="1">
      <alignment vertical="center"/>
    </xf>
    <xf numFmtId="0" fontId="12" fillId="0" borderId="10" xfId="0" applyFont="1" applyFill="1" applyBorder="1">
      <alignment vertical="center"/>
    </xf>
    <xf numFmtId="0" fontId="13" fillId="0" borderId="10" xfId="0" applyFont="1" applyFill="1" applyBorder="1">
      <alignment vertical="center"/>
    </xf>
    <xf numFmtId="0" fontId="13" fillId="0" borderId="0" xfId="0" applyFont="1" applyFill="1" applyBorder="1">
      <alignment vertical="center"/>
    </xf>
    <xf numFmtId="0" fontId="14" fillId="0" borderId="0" xfId="0" applyFont="1" applyFill="1" applyBorder="1" applyAlignment="1">
      <alignment vertical="center" wrapText="1"/>
    </xf>
    <xf numFmtId="0" fontId="12" fillId="0" borderId="10" xfId="0" applyFont="1" applyFill="1" applyBorder="1" applyAlignment="1">
      <alignment vertical="center" wrapText="1"/>
    </xf>
    <xf numFmtId="0" fontId="15" fillId="0" borderId="10" xfId="0" applyFont="1" applyFill="1" applyBorder="1" applyAlignment="1">
      <alignment horizontal="center" vertical="center"/>
    </xf>
    <xf numFmtId="0" fontId="12" fillId="0" borderId="13" xfId="0" applyFont="1" applyFill="1" applyBorder="1">
      <alignment vertical="center"/>
    </xf>
    <xf numFmtId="0" fontId="4" fillId="0" borderId="13" xfId="0" applyFont="1" applyFill="1" applyBorder="1" applyAlignment="1">
      <alignment horizontal="left" vertical="center"/>
    </xf>
    <xf numFmtId="0" fontId="12" fillId="0" borderId="14" xfId="0" applyFont="1" applyFill="1" applyBorder="1">
      <alignment vertical="center"/>
    </xf>
    <xf numFmtId="0" fontId="16" fillId="0" borderId="2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vertical="center" wrapText="1"/>
    </xf>
    <xf numFmtId="0" fontId="17" fillId="0" borderId="14" xfId="0" applyFont="1" applyFill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4" fontId="16" fillId="0" borderId="2" xfId="0" applyNumberFormat="1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left" vertical="center"/>
    </xf>
    <xf numFmtId="0" fontId="12" fillId="0" borderId="15" xfId="0" applyFont="1" applyFill="1" applyBorder="1">
      <alignment vertical="center"/>
    </xf>
    <xf numFmtId="0" fontId="12" fillId="0" borderId="15" xfId="0" applyFont="1" applyFill="1" applyBorder="1" applyAlignment="1">
      <alignment vertical="center" wrapText="1"/>
    </xf>
    <xf numFmtId="0" fontId="4" fillId="0" borderId="10" xfId="0" applyFont="1" applyFill="1" applyBorder="1" applyAlignment="1">
      <alignment horizontal="right" vertical="center" wrapText="1"/>
    </xf>
    <xf numFmtId="0" fontId="4" fillId="0" borderId="13" xfId="0" applyFont="1" applyFill="1" applyBorder="1" applyAlignment="1">
      <alignment horizontal="center" vertical="center"/>
    </xf>
    <xf numFmtId="0" fontId="12" fillId="0" borderId="16" xfId="0" applyFont="1" applyFill="1" applyBorder="1">
      <alignment vertical="center"/>
    </xf>
    <xf numFmtId="0" fontId="12" fillId="0" borderId="17" xfId="0" applyFont="1" applyFill="1" applyBorder="1">
      <alignment vertical="center"/>
    </xf>
    <xf numFmtId="0" fontId="12" fillId="0" borderId="17" xfId="0" applyFont="1" applyFill="1" applyBorder="1" applyAlignment="1">
      <alignment vertical="center" wrapText="1"/>
    </xf>
    <xf numFmtId="0" fontId="17" fillId="0" borderId="17" xfId="0" applyFont="1" applyFill="1" applyBorder="1" applyAlignment="1">
      <alignment vertical="center" wrapText="1"/>
    </xf>
    <xf numFmtId="0" fontId="12" fillId="0" borderId="18" xfId="0" applyFont="1" applyFill="1" applyBorder="1" applyAlignment="1">
      <alignment vertical="center" wrapText="1"/>
    </xf>
    <xf numFmtId="0" fontId="15" fillId="0" borderId="14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17" fillId="0" borderId="6" xfId="0" applyFont="1" applyFill="1" applyBorder="1">
      <alignment vertical="center"/>
    </xf>
    <xf numFmtId="0" fontId="15" fillId="0" borderId="19" xfId="0" applyFont="1" applyFill="1" applyBorder="1" applyAlignment="1">
      <alignment horizontal="center" vertical="center"/>
    </xf>
    <xf numFmtId="4" fontId="4" fillId="0" borderId="2" xfId="0" applyNumberFormat="1" applyFont="1" applyFill="1" applyBorder="1" applyAlignment="1">
      <alignment horizontal="right" vertical="center"/>
    </xf>
    <xf numFmtId="4" fontId="18" fillId="0" borderId="2" xfId="0" applyNumberFormat="1" applyFont="1" applyBorder="1" applyAlignment="1">
      <alignment horizontal="right" vertical="center"/>
    </xf>
    <xf numFmtId="4" fontId="10" fillId="0" borderId="2" xfId="0" applyNumberFormat="1" applyFont="1" applyBorder="1" applyAlignment="1">
      <alignment horizontal="right" vertical="center"/>
    </xf>
    <xf numFmtId="0" fontId="4" fillId="0" borderId="13" xfId="0" applyFont="1" applyFill="1" applyBorder="1" applyAlignment="1">
      <alignment horizontal="right" vertical="center"/>
    </xf>
    <xf numFmtId="4" fontId="16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0" fillId="0" borderId="2" xfId="0" applyFont="1" applyFill="1" applyBorder="1">
      <alignment vertical="center"/>
    </xf>
    <xf numFmtId="177" fontId="0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vertical="center" wrapText="1"/>
    </xf>
    <xf numFmtId="0" fontId="4" fillId="0" borderId="2" xfId="0" applyFont="1" applyBorder="1" applyAlignment="1">
      <alignment horizontal="left" vertical="center" wrapText="1"/>
    </xf>
    <xf numFmtId="49" fontId="16" fillId="0" borderId="2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10" xfId="0" applyFont="1" applyBorder="1">
      <alignment vertical="center"/>
    </xf>
    <xf numFmtId="0" fontId="19" fillId="0" borderId="10" xfId="0" applyFont="1" applyBorder="1" applyAlignment="1">
      <alignment vertical="center" wrapText="1"/>
    </xf>
    <xf numFmtId="0" fontId="12" fillId="0" borderId="10" xfId="0" applyFont="1" applyBorder="1" applyAlignment="1">
      <alignment horizontal="center" vertical="center"/>
    </xf>
    <xf numFmtId="0" fontId="12" fillId="0" borderId="10" xfId="0" applyFont="1" applyBorder="1">
      <alignment vertical="center"/>
    </xf>
    <xf numFmtId="0" fontId="20" fillId="0" borderId="10" xfId="0" applyFont="1" applyBorder="1" applyAlignment="1">
      <alignment horizontal="right" vertical="center" wrapText="1"/>
    </xf>
    <xf numFmtId="0" fontId="15" fillId="0" borderId="10" xfId="0" applyFont="1" applyBorder="1" applyAlignment="1">
      <alignment horizontal="center" vertical="center"/>
    </xf>
    <xf numFmtId="0" fontId="12" fillId="0" borderId="13" xfId="0" applyFont="1" applyBorder="1">
      <alignment vertical="center"/>
    </xf>
    <xf numFmtId="0" fontId="4" fillId="0" borderId="13" xfId="0" applyFont="1" applyBorder="1" applyAlignment="1">
      <alignment horizontal="left" vertical="center"/>
    </xf>
    <xf numFmtId="0" fontId="4" fillId="0" borderId="13" xfId="0" applyFont="1" applyBorder="1" applyAlignment="1">
      <alignment horizontal="right" vertical="center"/>
    </xf>
    <xf numFmtId="0" fontId="12" fillId="0" borderId="14" xfId="0" applyFont="1" applyBorder="1">
      <alignment vertical="center"/>
    </xf>
    <xf numFmtId="4" fontId="16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4" fontId="21" fillId="0" borderId="2" xfId="0" applyNumberFormat="1" applyFont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0" fillId="0" borderId="2" xfId="0" applyFont="1" applyBorder="1">
      <alignment vertical="center"/>
    </xf>
    <xf numFmtId="0" fontId="19" fillId="0" borderId="17" xfId="0" applyFont="1" applyBorder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vertical="center" wrapText="1"/>
    </xf>
    <xf numFmtId="4" fontId="22" fillId="0" borderId="2" xfId="0" applyNumberFormat="1" applyFont="1" applyBorder="1" applyAlignment="1">
      <alignment horizontal="right" vertical="center" wrapText="1"/>
    </xf>
    <xf numFmtId="0" fontId="10" fillId="2" borderId="2" xfId="0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4" fontId="21" fillId="0" borderId="2" xfId="0" applyNumberFormat="1" applyFont="1" applyBorder="1" applyAlignment="1">
      <alignment horizontal="right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13" fillId="0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left" vertical="center" wrapText="1"/>
    </xf>
    <xf numFmtId="0" fontId="15" fillId="0" borderId="14" xfId="0" applyFont="1" applyFill="1" applyBorder="1" applyAlignment="1">
      <alignment horizontal="center" vertical="center" wrapText="1"/>
    </xf>
    <xf numFmtId="0" fontId="15" fillId="0" borderId="17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vertical="center" wrapText="1"/>
    </xf>
    <xf numFmtId="0" fontId="4" fillId="0" borderId="13" xfId="0" applyFont="1" applyFill="1" applyBorder="1" applyAlignment="1">
      <alignment vertical="center"/>
    </xf>
    <xf numFmtId="0" fontId="4" fillId="0" borderId="13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vertical="center" wrapText="1"/>
    </xf>
    <xf numFmtId="0" fontId="4" fillId="0" borderId="13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right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0" fontId="19" fillId="0" borderId="10" xfId="0" applyFont="1" applyFill="1" applyBorder="1" applyAlignment="1">
      <alignment vertical="center" wrapText="1"/>
    </xf>
    <xf numFmtId="0" fontId="19" fillId="0" borderId="13" xfId="0" applyFont="1" applyFill="1" applyBorder="1" applyAlignment="1">
      <alignment vertical="center" wrapText="1"/>
    </xf>
    <xf numFmtId="4" fontId="16" fillId="0" borderId="2" xfId="0" applyNumberFormat="1" applyFont="1" applyFill="1" applyBorder="1" applyAlignment="1">
      <alignment horizontal="right" vertical="center" wrapText="1"/>
    </xf>
    <xf numFmtId="0" fontId="20" fillId="0" borderId="10" xfId="0" applyFont="1" applyFill="1" applyBorder="1" applyAlignment="1">
      <alignment horizontal="right" vertical="center" wrapText="1"/>
    </xf>
    <xf numFmtId="0" fontId="19" fillId="0" borderId="17" xfId="0" applyFont="1" applyFill="1" applyBorder="1" applyAlignment="1">
      <alignment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right" vertical="center" wrapText="1"/>
    </xf>
    <xf numFmtId="0" fontId="4" fillId="0" borderId="20" xfId="0" applyFont="1" applyFill="1" applyBorder="1" applyAlignment="1">
      <alignment horizontal="right" vertical="center" wrapText="1"/>
    </xf>
    <xf numFmtId="0" fontId="4" fillId="0" borderId="21" xfId="0" applyFont="1" applyFill="1" applyBorder="1" applyAlignment="1">
      <alignment horizontal="right" vertical="center" wrapText="1"/>
    </xf>
    <xf numFmtId="0" fontId="20" fillId="0" borderId="10" xfId="0" applyFont="1" applyFill="1" applyBorder="1" applyAlignment="1">
      <alignment vertical="center" wrapText="1"/>
    </xf>
    <xf numFmtId="0" fontId="13" fillId="0" borderId="10" xfId="0" applyFont="1" applyFill="1" applyBorder="1" applyAlignment="1">
      <alignment vertical="center" wrapText="1"/>
    </xf>
    <xf numFmtId="0" fontId="23" fillId="0" borderId="10" xfId="0" applyFont="1" applyFill="1" applyBorder="1" applyAlignment="1">
      <alignment horizontal="center" vertical="center" wrapText="1"/>
    </xf>
    <xf numFmtId="0" fontId="20" fillId="0" borderId="22" xfId="0" applyFont="1" applyFill="1" applyBorder="1" applyAlignment="1">
      <alignment horizontal="center" vertical="center" wrapText="1"/>
    </xf>
    <xf numFmtId="0" fontId="20" fillId="0" borderId="23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vertical="center" wrapText="1"/>
    </xf>
    <xf numFmtId="4" fontId="20" fillId="0" borderId="2" xfId="0" applyNumberFormat="1" applyFont="1" applyBorder="1" applyAlignment="1">
      <alignment horizontal="right" vertical="center" wrapText="1"/>
    </xf>
    <xf numFmtId="4" fontId="4" fillId="0" borderId="2" xfId="0" applyNumberFormat="1" applyFont="1" applyFill="1" applyBorder="1" applyAlignment="1">
      <alignment horizontal="right" vertical="center" wrapText="1"/>
    </xf>
    <xf numFmtId="0" fontId="12" fillId="0" borderId="24" xfId="0" applyFont="1" applyFill="1" applyBorder="1" applyAlignment="1">
      <alignment vertical="center" wrapText="1"/>
    </xf>
    <xf numFmtId="0" fontId="12" fillId="0" borderId="25" xfId="0" applyFont="1" applyFill="1" applyBorder="1" applyAlignment="1">
      <alignment vertical="center" wrapText="1"/>
    </xf>
    <xf numFmtId="0" fontId="12" fillId="0" borderId="26" xfId="0" applyFont="1" applyFill="1" applyBorder="1" applyAlignment="1">
      <alignment vertical="center" wrapText="1"/>
    </xf>
    <xf numFmtId="0" fontId="19" fillId="0" borderId="15" xfId="0" applyFont="1" applyFill="1" applyBorder="1" applyAlignment="1">
      <alignment vertical="center" wrapText="1"/>
    </xf>
    <xf numFmtId="0" fontId="19" fillId="0" borderId="16" xfId="0" applyFont="1" applyFill="1" applyBorder="1" applyAlignment="1">
      <alignment vertical="center" wrapText="1"/>
    </xf>
    <xf numFmtId="0" fontId="19" fillId="0" borderId="18" xfId="0" applyFont="1" applyFill="1" applyBorder="1" applyAlignment="1">
      <alignment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vertical="center" wrapText="1"/>
    </xf>
    <xf numFmtId="49" fontId="10" fillId="2" borderId="2" xfId="0" applyNumberFormat="1" applyFont="1" applyFill="1" applyBorder="1" applyAlignment="1">
      <alignment horizontal="left" vertical="center" wrapText="1"/>
    </xf>
    <xf numFmtId="0" fontId="4" fillId="0" borderId="22" xfId="0" applyFont="1" applyFill="1" applyBorder="1" applyAlignment="1">
      <alignment horizontal="right" vertical="center" wrapText="1"/>
    </xf>
    <xf numFmtId="0" fontId="4" fillId="0" borderId="27" xfId="0" applyFont="1" applyFill="1" applyBorder="1" applyAlignment="1">
      <alignment horizontal="right" vertical="center" wrapText="1"/>
    </xf>
    <xf numFmtId="0" fontId="4" fillId="0" borderId="23" xfId="0" applyFont="1" applyFill="1" applyBorder="1" applyAlignment="1">
      <alignment horizontal="right" vertical="center" wrapText="1"/>
    </xf>
    <xf numFmtId="0" fontId="12" fillId="0" borderId="16" xfId="0" applyFont="1" applyFill="1" applyBorder="1" applyAlignment="1">
      <alignment vertical="center" wrapText="1"/>
    </xf>
    <xf numFmtId="0" fontId="4" fillId="0" borderId="22" xfId="0" applyFont="1" applyFill="1" applyBorder="1" applyAlignment="1">
      <alignment vertical="center"/>
    </xf>
    <xf numFmtId="0" fontId="4" fillId="0" borderId="23" xfId="0" applyFont="1" applyFill="1" applyBorder="1" applyAlignment="1">
      <alignment vertical="center"/>
    </xf>
    <xf numFmtId="0" fontId="12" fillId="0" borderId="18" xfId="0" applyFont="1" applyFill="1" applyBorder="1">
      <alignment vertical="center"/>
    </xf>
    <xf numFmtId="0" fontId="12" fillId="0" borderId="2" xfId="0" applyFont="1" applyFill="1" applyBorder="1">
      <alignment vertical="center"/>
    </xf>
    <xf numFmtId="0" fontId="12" fillId="0" borderId="2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24" fillId="0" borderId="0" xfId="0" applyFont="1" applyFill="1">
      <alignment vertical="center"/>
    </xf>
    <xf numFmtId="0" fontId="5" fillId="0" borderId="10" xfId="0" applyFont="1" applyFill="1" applyBorder="1" applyAlignment="1">
      <alignment horizontal="right" vertical="center"/>
    </xf>
    <xf numFmtId="0" fontId="13" fillId="0" borderId="14" xfId="0" applyFont="1" applyFill="1" applyBorder="1" applyAlignment="1">
      <alignment vertical="center" wrapText="1"/>
    </xf>
    <xf numFmtId="0" fontId="19" fillId="0" borderId="10" xfId="0" applyFont="1" applyFill="1" applyBorder="1">
      <alignment vertical="center"/>
    </xf>
    <xf numFmtId="0" fontId="23" fillId="0" borderId="10" xfId="0" applyFont="1" applyFill="1" applyBorder="1" applyAlignment="1">
      <alignment horizontal="center" vertical="center"/>
    </xf>
    <xf numFmtId="0" fontId="19" fillId="0" borderId="13" xfId="0" applyFont="1" applyFill="1" applyBorder="1">
      <alignment vertical="center"/>
    </xf>
    <xf numFmtId="0" fontId="20" fillId="0" borderId="13" xfId="0" applyFont="1" applyFill="1" applyBorder="1" applyAlignment="1">
      <alignment horizontal="center" vertical="center"/>
    </xf>
    <xf numFmtId="0" fontId="19" fillId="0" borderId="14" xfId="0" applyFont="1" applyFill="1" applyBorder="1">
      <alignment vertical="center"/>
    </xf>
    <xf numFmtId="0" fontId="12" fillId="0" borderId="24" xfId="0" applyFont="1" applyFill="1" applyBorder="1">
      <alignment vertical="center"/>
    </xf>
    <xf numFmtId="4" fontId="10" fillId="0" borderId="2" xfId="0" applyNumberFormat="1" applyFont="1" applyBorder="1" applyAlignment="1">
      <alignment horizontal="right" vertical="center" wrapText="1"/>
    </xf>
    <xf numFmtId="0" fontId="12" fillId="0" borderId="25" xfId="0" applyFont="1" applyFill="1" applyBorder="1">
      <alignment vertical="center"/>
    </xf>
    <xf numFmtId="4" fontId="18" fillId="0" borderId="2" xfId="0" applyNumberFormat="1" applyFont="1" applyBorder="1" applyAlignment="1">
      <alignment horizontal="right" vertical="center" wrapText="1"/>
    </xf>
    <xf numFmtId="0" fontId="12" fillId="0" borderId="26" xfId="0" applyFont="1" applyFill="1" applyBorder="1">
      <alignment vertical="center"/>
    </xf>
    <xf numFmtId="0" fontId="25" fillId="0" borderId="17" xfId="0" applyFont="1" applyFill="1" applyBorder="1" applyAlignment="1">
      <alignment vertical="center" wrapText="1"/>
    </xf>
    <xf numFmtId="0" fontId="25" fillId="0" borderId="14" xfId="0" applyFont="1" applyFill="1" applyBorder="1" applyAlignment="1">
      <alignment vertical="center" wrapText="1"/>
    </xf>
    <xf numFmtId="0" fontId="25" fillId="0" borderId="2" xfId="0" applyFont="1" applyFill="1" applyBorder="1" applyAlignment="1">
      <alignment vertical="center" wrapText="1"/>
    </xf>
    <xf numFmtId="0" fontId="26" fillId="0" borderId="14" xfId="0" applyFont="1" applyFill="1" applyBorder="1" applyAlignment="1">
      <alignment vertical="center" wrapText="1"/>
    </xf>
    <xf numFmtId="0" fontId="26" fillId="0" borderId="17" xfId="0" applyFont="1" applyFill="1" applyBorder="1" applyAlignment="1">
      <alignment vertical="center" wrapText="1"/>
    </xf>
    <xf numFmtId="0" fontId="19" fillId="0" borderId="15" xfId="0" applyFont="1" applyFill="1" applyBorder="1">
      <alignment vertical="center"/>
    </xf>
    <xf numFmtId="0" fontId="25" fillId="0" borderId="15" xfId="0" applyFont="1" applyFill="1" applyBorder="1" applyAlignment="1">
      <alignment vertical="center" wrapText="1"/>
    </xf>
    <xf numFmtId="0" fontId="19" fillId="0" borderId="2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176" fontId="15" fillId="0" borderId="0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9.xml"/><Relationship Id="rId24" Type="http://schemas.openxmlformats.org/officeDocument/2006/relationships/externalLink" Target="externalLinks/externalLink8.xml"/><Relationship Id="rId23" Type="http://schemas.openxmlformats.org/officeDocument/2006/relationships/externalLink" Target="externalLinks/externalLink7.xml"/><Relationship Id="rId22" Type="http://schemas.openxmlformats.org/officeDocument/2006/relationships/externalLink" Target="externalLinks/externalLink6.xml"/><Relationship Id="rId21" Type="http://schemas.openxmlformats.org/officeDocument/2006/relationships/externalLink" Target="externalLinks/externalLink5.xml"/><Relationship Id="rId20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3.xml"/><Relationship Id="rId18" Type="http://schemas.openxmlformats.org/officeDocument/2006/relationships/externalLink" Target="externalLinks/externalLink2.xml"/><Relationship Id="rId17" Type="http://schemas.openxmlformats.org/officeDocument/2006/relationships/externalLink" Target="externalLinks/externalLink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3"/>
  <sheetViews>
    <sheetView workbookViewId="0">
      <selection activeCell="A10" sqref="A10"/>
    </sheetView>
  </sheetViews>
  <sheetFormatPr defaultColWidth="9" defaultRowHeight="14.25" outlineLevelRow="2"/>
  <cols>
    <col min="1" max="1" width="123.125" style="220" customWidth="1"/>
    <col min="2" max="16384" width="9" style="220"/>
  </cols>
  <sheetData>
    <row r="1" ht="137.1" customHeight="1" spans="1:1">
      <c r="A1" s="221" t="s">
        <v>0</v>
      </c>
    </row>
    <row r="2" ht="46.5" spans="1:1">
      <c r="A2" s="222" t="s">
        <v>1</v>
      </c>
    </row>
    <row r="3" ht="26.25" customHeight="1" spans="1:1">
      <c r="A3" s="223" t="s">
        <v>2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C9" sqref="C9"/>
    </sheetView>
  </sheetViews>
  <sheetFormatPr defaultColWidth="10" defaultRowHeight="13.5" outlineLevelCol="5"/>
  <cols>
    <col min="1" max="1" width="1.5" style="78" customWidth="1"/>
    <col min="2" max="2" width="29.125" style="78" customWidth="1"/>
    <col min="3" max="3" width="17.625" style="78" customWidth="1"/>
    <col min="4" max="4" width="30.5" style="78" customWidth="1"/>
    <col min="5" max="5" width="17.625" style="78" customWidth="1"/>
    <col min="6" max="6" width="1.5" style="78" customWidth="1"/>
    <col min="7" max="11" width="9.75" style="78" customWidth="1"/>
    <col min="12" max="16384" width="10" style="78"/>
  </cols>
  <sheetData>
    <row r="1" s="199" customFormat="1" ht="24.95" customHeight="1" spans="1:6">
      <c r="A1" s="80"/>
      <c r="B1" s="80"/>
      <c r="C1" s="173"/>
      <c r="D1" s="80"/>
      <c r="E1" s="200" t="s">
        <v>3</v>
      </c>
      <c r="F1" s="201" t="s">
        <v>4</v>
      </c>
    </row>
    <row r="2" ht="22.9" customHeight="1" spans="1:6">
      <c r="A2" s="202"/>
      <c r="B2" s="203" t="s">
        <v>5</v>
      </c>
      <c r="C2" s="203"/>
      <c r="D2" s="203"/>
      <c r="E2" s="203"/>
      <c r="F2" s="177"/>
    </row>
    <row r="3" ht="19.5" customHeight="1" spans="1:6">
      <c r="A3" s="204"/>
      <c r="B3" s="86" t="s">
        <v>6</v>
      </c>
      <c r="C3" s="164"/>
      <c r="D3" s="164"/>
      <c r="E3" s="205" t="s">
        <v>7</v>
      </c>
      <c r="F3" s="184"/>
    </row>
    <row r="4" ht="26.1" customHeight="1" spans="1:6">
      <c r="A4" s="206"/>
      <c r="B4" s="88" t="s">
        <v>8</v>
      </c>
      <c r="C4" s="88"/>
      <c r="D4" s="88" t="s">
        <v>9</v>
      </c>
      <c r="E4" s="88"/>
      <c r="F4" s="167"/>
    </row>
    <row r="5" ht="26.1" customHeight="1" spans="1:6">
      <c r="A5" s="206"/>
      <c r="B5" s="88" t="s">
        <v>10</v>
      </c>
      <c r="C5" s="88" t="s">
        <v>11</v>
      </c>
      <c r="D5" s="88" t="s">
        <v>10</v>
      </c>
      <c r="E5" s="88" t="s">
        <v>11</v>
      </c>
      <c r="F5" s="167"/>
    </row>
    <row r="6" ht="26.1" customHeight="1" spans="1:6">
      <c r="A6" s="207"/>
      <c r="B6" s="93" t="s">
        <v>12</v>
      </c>
      <c r="C6" s="208">
        <v>13327672.95</v>
      </c>
      <c r="D6" s="93" t="s">
        <v>13</v>
      </c>
      <c r="E6" s="146">
        <v>10748601.35</v>
      </c>
      <c r="F6" s="100"/>
    </row>
    <row r="7" ht="26.1" customHeight="1" spans="1:6">
      <c r="A7" s="209"/>
      <c r="B7" s="93" t="s">
        <v>14</v>
      </c>
      <c r="C7" s="208"/>
      <c r="D7" s="93" t="s">
        <v>15</v>
      </c>
      <c r="E7" s="108"/>
      <c r="F7" s="100"/>
    </row>
    <row r="8" ht="26.1" customHeight="1" spans="1:6">
      <c r="A8" s="209"/>
      <c r="B8" s="93" t="s">
        <v>16</v>
      </c>
      <c r="C8" s="208"/>
      <c r="D8" s="93" t="s">
        <v>17</v>
      </c>
      <c r="E8" s="108"/>
      <c r="F8" s="100"/>
    </row>
    <row r="9" ht="26.1" customHeight="1" spans="1:6">
      <c r="A9" s="209"/>
      <c r="B9" s="93" t="s">
        <v>18</v>
      </c>
      <c r="C9" s="208"/>
      <c r="D9" s="93" t="s">
        <v>19</v>
      </c>
      <c r="E9" s="108"/>
      <c r="F9" s="100"/>
    </row>
    <row r="10" ht="26.1" customHeight="1" spans="1:6">
      <c r="A10" s="209"/>
      <c r="B10" s="93" t="s">
        <v>20</v>
      </c>
      <c r="C10" s="208"/>
      <c r="D10" s="93" t="s">
        <v>21</v>
      </c>
      <c r="E10" s="108"/>
      <c r="F10" s="100"/>
    </row>
    <row r="11" ht="26.1" customHeight="1" spans="1:6">
      <c r="A11" s="209"/>
      <c r="B11" s="93" t="s">
        <v>22</v>
      </c>
      <c r="C11" s="208"/>
      <c r="D11" s="93" t="s">
        <v>23</v>
      </c>
      <c r="E11" s="108"/>
      <c r="F11" s="100"/>
    </row>
    <row r="12" ht="26.1" customHeight="1" spans="1:6">
      <c r="A12" s="209"/>
      <c r="B12" s="93" t="s">
        <v>24</v>
      </c>
      <c r="C12" s="208"/>
      <c r="D12" s="93" t="s">
        <v>25</v>
      </c>
      <c r="E12" s="108"/>
      <c r="F12" s="100"/>
    </row>
    <row r="13" ht="26.1" customHeight="1" spans="1:6">
      <c r="A13" s="209"/>
      <c r="B13" s="93" t="s">
        <v>24</v>
      </c>
      <c r="C13" s="208"/>
      <c r="D13" s="93" t="s">
        <v>26</v>
      </c>
      <c r="E13" s="146">
        <v>1494244.7</v>
      </c>
      <c r="F13" s="100"/>
    </row>
    <row r="14" ht="26.1" customHeight="1" spans="1:6">
      <c r="A14" s="209"/>
      <c r="B14" s="93" t="s">
        <v>24</v>
      </c>
      <c r="C14" s="208"/>
      <c r="D14" s="93" t="s">
        <v>27</v>
      </c>
      <c r="E14" s="108"/>
      <c r="F14" s="100"/>
    </row>
    <row r="15" ht="26.1" customHeight="1" spans="1:6">
      <c r="A15" s="209"/>
      <c r="B15" s="93" t="s">
        <v>24</v>
      </c>
      <c r="D15" s="93" t="s">
        <v>28</v>
      </c>
      <c r="E15" s="146">
        <v>522697.31</v>
      </c>
      <c r="F15" s="100"/>
    </row>
    <row r="16" ht="26.1" customHeight="1" spans="1:6">
      <c r="A16" s="209"/>
      <c r="B16" s="93" t="s">
        <v>24</v>
      </c>
      <c r="C16" s="208"/>
      <c r="D16" s="93" t="s">
        <v>29</v>
      </c>
      <c r="E16" s="108"/>
      <c r="F16" s="100"/>
    </row>
    <row r="17" ht="26.1" customHeight="1" spans="1:6">
      <c r="A17" s="209"/>
      <c r="B17" s="93" t="s">
        <v>24</v>
      </c>
      <c r="C17" s="210"/>
      <c r="D17" s="93" t="s">
        <v>30</v>
      </c>
      <c r="E17" s="108"/>
      <c r="F17" s="100"/>
    </row>
    <row r="18" ht="26.1" customHeight="1" spans="1:6">
      <c r="A18" s="209"/>
      <c r="B18" s="93" t="s">
        <v>24</v>
      </c>
      <c r="C18" s="108"/>
      <c r="D18" s="93" t="s">
        <v>31</v>
      </c>
      <c r="E18" s="108"/>
      <c r="F18" s="100"/>
    </row>
    <row r="19" ht="26.1" customHeight="1" spans="1:6">
      <c r="A19" s="209"/>
      <c r="B19" s="93" t="s">
        <v>24</v>
      </c>
      <c r="C19" s="108"/>
      <c r="D19" s="93" t="s">
        <v>32</v>
      </c>
      <c r="E19" s="108"/>
      <c r="F19" s="100"/>
    </row>
    <row r="20" ht="26.1" customHeight="1" spans="1:6">
      <c r="A20" s="209"/>
      <c r="B20" s="93" t="s">
        <v>24</v>
      </c>
      <c r="C20" s="108"/>
      <c r="D20" s="93" t="s">
        <v>33</v>
      </c>
      <c r="E20" s="108"/>
      <c r="F20" s="100"/>
    </row>
    <row r="21" ht="26.1" customHeight="1" spans="1:6">
      <c r="A21" s="209"/>
      <c r="B21" s="93" t="s">
        <v>24</v>
      </c>
      <c r="C21" s="108"/>
      <c r="D21" s="93" t="s">
        <v>34</v>
      </c>
      <c r="E21" s="108"/>
      <c r="F21" s="100"/>
    </row>
    <row r="22" ht="26.1" customHeight="1" spans="1:6">
      <c r="A22" s="209"/>
      <c r="B22" s="93" t="s">
        <v>24</v>
      </c>
      <c r="C22" s="108"/>
      <c r="D22" s="93" t="s">
        <v>35</v>
      </c>
      <c r="E22" s="108"/>
      <c r="F22" s="100"/>
    </row>
    <row r="23" ht="26.1" customHeight="1" spans="1:6">
      <c r="A23" s="209"/>
      <c r="B23" s="93" t="s">
        <v>24</v>
      </c>
      <c r="C23" s="108"/>
      <c r="D23" s="93" t="s">
        <v>36</v>
      </c>
      <c r="E23" s="108"/>
      <c r="F23" s="100"/>
    </row>
    <row r="24" ht="26.1" customHeight="1" spans="1:6">
      <c r="A24" s="209"/>
      <c r="B24" s="93" t="s">
        <v>24</v>
      </c>
      <c r="C24" s="108"/>
      <c r="D24" s="93" t="s">
        <v>37</v>
      </c>
      <c r="E24" s="108"/>
      <c r="F24" s="100"/>
    </row>
    <row r="25" ht="26.1" customHeight="1" spans="1:6">
      <c r="A25" s="209"/>
      <c r="B25" s="93" t="s">
        <v>24</v>
      </c>
      <c r="C25" s="108"/>
      <c r="D25" s="93" t="s">
        <v>38</v>
      </c>
      <c r="E25" s="146">
        <v>562129.59</v>
      </c>
      <c r="F25" s="100"/>
    </row>
    <row r="26" ht="26.1" customHeight="1" spans="1:6">
      <c r="A26" s="209"/>
      <c r="B26" s="93" t="s">
        <v>24</v>
      </c>
      <c r="C26" s="108"/>
      <c r="D26" s="93" t="s">
        <v>39</v>
      </c>
      <c r="E26" s="108"/>
      <c r="F26" s="100"/>
    </row>
    <row r="27" ht="26.1" customHeight="1" spans="1:6">
      <c r="A27" s="209"/>
      <c r="B27" s="93" t="s">
        <v>24</v>
      </c>
      <c r="C27" s="108"/>
      <c r="D27" s="93" t="s">
        <v>40</v>
      </c>
      <c r="E27" s="108"/>
      <c r="F27" s="100"/>
    </row>
    <row r="28" ht="26.1" customHeight="1" spans="1:6">
      <c r="A28" s="209"/>
      <c r="B28" s="93" t="s">
        <v>24</v>
      </c>
      <c r="C28" s="108"/>
      <c r="D28" s="93" t="s">
        <v>41</v>
      </c>
      <c r="E28" s="108"/>
      <c r="F28" s="100"/>
    </row>
    <row r="29" ht="26.1" customHeight="1" spans="1:6">
      <c r="A29" s="209"/>
      <c r="B29" s="93" t="s">
        <v>24</v>
      </c>
      <c r="C29" s="108"/>
      <c r="D29" s="93" t="s">
        <v>42</v>
      </c>
      <c r="E29" s="108"/>
      <c r="F29" s="100"/>
    </row>
    <row r="30" ht="26.1" customHeight="1" spans="1:6">
      <c r="A30" s="209"/>
      <c r="B30" s="93" t="s">
        <v>24</v>
      </c>
      <c r="C30" s="108"/>
      <c r="D30" s="93" t="s">
        <v>43</v>
      </c>
      <c r="E30" s="108"/>
      <c r="F30" s="100"/>
    </row>
    <row r="31" ht="26.1" customHeight="1" spans="1:6">
      <c r="A31" s="209"/>
      <c r="B31" s="93" t="s">
        <v>24</v>
      </c>
      <c r="C31" s="108"/>
      <c r="D31" s="93" t="s">
        <v>44</v>
      </c>
      <c r="E31" s="108"/>
      <c r="F31" s="100"/>
    </row>
    <row r="32" ht="26.1" customHeight="1" spans="1:6">
      <c r="A32" s="209"/>
      <c r="B32" s="93" t="s">
        <v>24</v>
      </c>
      <c r="C32" s="108"/>
      <c r="D32" s="93" t="s">
        <v>45</v>
      </c>
      <c r="E32" s="108"/>
      <c r="F32" s="100"/>
    </row>
    <row r="33" ht="26.1" customHeight="1" spans="1:6">
      <c r="A33" s="209"/>
      <c r="B33" s="93" t="s">
        <v>24</v>
      </c>
      <c r="C33" s="108"/>
      <c r="D33" s="93" t="s">
        <v>46</v>
      </c>
      <c r="E33" s="108"/>
      <c r="F33" s="100"/>
    </row>
    <row r="34" ht="26.1" customHeight="1" spans="1:6">
      <c r="A34" s="209"/>
      <c r="B34" s="93" t="s">
        <v>24</v>
      </c>
      <c r="C34" s="108"/>
      <c r="D34" s="93" t="s">
        <v>47</v>
      </c>
      <c r="E34" s="108"/>
      <c r="F34" s="100"/>
    </row>
    <row r="35" ht="26.1" customHeight="1" spans="1:6">
      <c r="A35" s="211"/>
      <c r="B35" s="93" t="s">
        <v>24</v>
      </c>
      <c r="C35" s="108"/>
      <c r="D35" s="93" t="s">
        <v>48</v>
      </c>
      <c r="E35" s="108"/>
      <c r="F35" s="100"/>
    </row>
    <row r="36" ht="26.1" customHeight="1" spans="1:6">
      <c r="A36" s="90"/>
      <c r="B36" s="88" t="s">
        <v>49</v>
      </c>
      <c r="C36" s="210">
        <v>13327672.95</v>
      </c>
      <c r="D36" s="88" t="s">
        <v>50</v>
      </c>
      <c r="E36" s="92">
        <f>SUM(E6:E35)</f>
        <v>13327672.95</v>
      </c>
      <c r="F36" s="101"/>
    </row>
    <row r="37" ht="26.1" customHeight="1" spans="1:6">
      <c r="A37" s="87"/>
      <c r="B37" s="93" t="s">
        <v>51</v>
      </c>
      <c r="C37" s="108"/>
      <c r="D37" s="93" t="s">
        <v>52</v>
      </c>
      <c r="E37" s="108"/>
      <c r="F37" s="212"/>
    </row>
    <row r="38" ht="26.1" customHeight="1" spans="1:6">
      <c r="A38" s="213"/>
      <c r="B38" s="93" t="s">
        <v>53</v>
      </c>
      <c r="C38" s="108"/>
      <c r="D38" s="93" t="s">
        <v>54</v>
      </c>
      <c r="E38" s="108"/>
      <c r="F38" s="212"/>
    </row>
    <row r="39" ht="26.1" customHeight="1" spans="1:6">
      <c r="A39" s="213"/>
      <c r="B39" s="214"/>
      <c r="C39" s="214"/>
      <c r="D39" s="93" t="s">
        <v>55</v>
      </c>
      <c r="E39" s="108"/>
      <c r="F39" s="212"/>
    </row>
    <row r="40" ht="26.1" customHeight="1" spans="1:6">
      <c r="A40" s="215"/>
      <c r="B40" s="88" t="s">
        <v>56</v>
      </c>
      <c r="C40" s="210">
        <v>13327672.95</v>
      </c>
      <c r="D40" s="88" t="s">
        <v>57</v>
      </c>
      <c r="E40" s="210">
        <v>13327672.95</v>
      </c>
      <c r="F40" s="216"/>
    </row>
    <row r="41" ht="9.75" customHeight="1" spans="1:6">
      <c r="A41" s="217"/>
      <c r="B41" s="217"/>
      <c r="C41" s="218"/>
      <c r="D41" s="218"/>
      <c r="E41" s="217"/>
      <c r="F41" s="219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R8"/>
  <sheetViews>
    <sheetView workbookViewId="0">
      <pane ySplit="6" topLeftCell="A7" activePane="bottomLeft" state="frozen"/>
      <selection/>
      <selection pane="bottomLeft" activeCell="G27" sqref="G27"/>
    </sheetView>
  </sheetViews>
  <sheetFormatPr defaultColWidth="10" defaultRowHeight="13.5" outlineLevelRow="7"/>
  <cols>
    <col min="1" max="1" width="1.5" style="78" customWidth="1"/>
    <col min="2" max="2" width="9.875" style="78" customWidth="1"/>
    <col min="3" max="3" width="7.125" style="78" customWidth="1"/>
    <col min="4" max="4" width="7.25" style="78" customWidth="1"/>
    <col min="5" max="5" width="11.375" style="78" customWidth="1"/>
    <col min="6" max="6" width="23.625" style="78" customWidth="1"/>
    <col min="7" max="7" width="15.125" style="78" customWidth="1"/>
    <col min="8" max="8" width="5.375" style="78" customWidth="1"/>
    <col min="9" max="9" width="15.125" style="78" customWidth="1"/>
    <col min="10" max="10" width="7.875" style="78" customWidth="1"/>
    <col min="11" max="11" width="8.625" style="78" customWidth="1"/>
    <col min="12" max="12" width="5.625" style="78" customWidth="1"/>
    <col min="13" max="13" width="6" style="78" customWidth="1"/>
    <col min="14" max="14" width="6.125" style="78" customWidth="1"/>
    <col min="15" max="15" width="5.75" style="78" customWidth="1"/>
    <col min="16" max="16" width="6.375" style="78" customWidth="1"/>
    <col min="17" max="17" width="7.125" style="78" customWidth="1"/>
    <col min="18" max="18" width="1.5" style="78" customWidth="1"/>
    <col min="19" max="19" width="9.75" style="78" customWidth="1"/>
    <col min="20" max="16384" width="10" style="78"/>
  </cols>
  <sheetData>
    <row r="1" ht="24.95" customHeight="1" spans="1:18">
      <c r="A1" s="79"/>
      <c r="B1" s="80"/>
      <c r="C1" s="79"/>
      <c r="D1" s="79"/>
      <c r="E1" s="79"/>
      <c r="F1" s="79"/>
      <c r="H1" s="83"/>
      <c r="I1" s="83"/>
      <c r="J1" s="163"/>
      <c r="K1" s="163"/>
      <c r="L1" s="163"/>
      <c r="M1" s="163"/>
      <c r="N1" s="163"/>
      <c r="O1" s="163"/>
      <c r="P1" s="163"/>
      <c r="Q1" s="96" t="s">
        <v>58</v>
      </c>
      <c r="R1" s="87"/>
    </row>
    <row r="2" ht="22.9" customHeight="1" spans="1:18">
      <c r="A2" s="79"/>
      <c r="B2" s="103" t="s">
        <v>59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7"/>
      <c r="R2" s="87" t="s">
        <v>4</v>
      </c>
    </row>
    <row r="3" ht="19.5" customHeight="1" spans="1:18">
      <c r="A3" s="85"/>
      <c r="B3" s="193" t="s">
        <v>6</v>
      </c>
      <c r="C3" s="194"/>
      <c r="D3" s="85"/>
      <c r="E3" s="85"/>
      <c r="F3" s="85"/>
      <c r="I3" s="154"/>
      <c r="J3" s="85"/>
      <c r="K3" s="154"/>
      <c r="L3" s="154"/>
      <c r="M3" s="154"/>
      <c r="N3" s="154"/>
      <c r="O3" s="154"/>
      <c r="P3" s="154"/>
      <c r="Q3" s="97" t="s">
        <v>7</v>
      </c>
      <c r="R3" s="98"/>
    </row>
    <row r="4" ht="24.4" customHeight="1" spans="1:18">
      <c r="A4" s="89"/>
      <c r="B4" s="105" t="s">
        <v>10</v>
      </c>
      <c r="C4" s="105"/>
      <c r="D4" s="105"/>
      <c r="E4" s="105"/>
      <c r="F4" s="105"/>
      <c r="G4" s="105" t="s">
        <v>60</v>
      </c>
      <c r="H4" s="105" t="s">
        <v>61</v>
      </c>
      <c r="I4" s="105" t="s">
        <v>62</v>
      </c>
      <c r="J4" s="105" t="s">
        <v>63</v>
      </c>
      <c r="K4" s="105" t="s">
        <v>64</v>
      </c>
      <c r="L4" s="105" t="s">
        <v>65</v>
      </c>
      <c r="M4" s="105" t="s">
        <v>66</v>
      </c>
      <c r="N4" s="105" t="s">
        <v>67</v>
      </c>
      <c r="O4" s="105" t="s">
        <v>68</v>
      </c>
      <c r="P4" s="105" t="s">
        <v>69</v>
      </c>
      <c r="Q4" s="105" t="s">
        <v>70</v>
      </c>
      <c r="R4" s="100"/>
    </row>
    <row r="5" ht="24.4" customHeight="1" spans="1:18">
      <c r="A5" s="89"/>
      <c r="B5" s="105" t="s">
        <v>71</v>
      </c>
      <c r="C5" s="105"/>
      <c r="D5" s="105"/>
      <c r="E5" s="105" t="s">
        <v>72</v>
      </c>
      <c r="F5" s="105" t="s">
        <v>73</v>
      </c>
      <c r="G5" s="105"/>
      <c r="H5" s="105"/>
      <c r="I5" s="105"/>
      <c r="J5" s="105"/>
      <c r="K5" s="105"/>
      <c r="L5" s="105"/>
      <c r="M5" s="105"/>
      <c r="N5" s="105"/>
      <c r="O5" s="105"/>
      <c r="P5" s="105"/>
      <c r="Q5" s="105"/>
      <c r="R5" s="100"/>
    </row>
    <row r="6" ht="24.4" customHeight="1" spans="1:18">
      <c r="A6" s="89"/>
      <c r="B6" s="105" t="s">
        <v>74</v>
      </c>
      <c r="C6" s="105" t="s">
        <v>75</v>
      </c>
      <c r="D6" s="105" t="s">
        <v>76</v>
      </c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05"/>
      <c r="P6" s="105"/>
      <c r="Q6" s="105"/>
      <c r="R6" s="100"/>
    </row>
    <row r="7" ht="32.1" customHeight="1" spans="1:18">
      <c r="A7" s="90"/>
      <c r="B7" s="88"/>
      <c r="C7" s="88"/>
      <c r="D7" s="88"/>
      <c r="E7" s="88"/>
      <c r="F7" s="88" t="s">
        <v>77</v>
      </c>
      <c r="G7" s="146">
        <v>13327672.95</v>
      </c>
      <c r="H7" s="115"/>
      <c r="I7" s="146">
        <v>13327672.95</v>
      </c>
      <c r="J7" s="92"/>
      <c r="K7" s="92"/>
      <c r="L7" s="92"/>
      <c r="M7" s="92"/>
      <c r="N7" s="92"/>
      <c r="O7" s="92"/>
      <c r="P7" s="92"/>
      <c r="Q7" s="92"/>
      <c r="R7" s="101"/>
    </row>
    <row r="8" ht="26.1" customHeight="1" spans="1:18">
      <c r="A8" s="195"/>
      <c r="B8" s="93"/>
      <c r="C8" s="93"/>
      <c r="D8" s="93"/>
      <c r="E8" s="93">
        <v>680001</v>
      </c>
      <c r="F8" s="93" t="s">
        <v>0</v>
      </c>
      <c r="G8" s="146">
        <v>13327672.95</v>
      </c>
      <c r="H8" s="115"/>
      <c r="I8" s="146">
        <v>13327672.95</v>
      </c>
      <c r="J8" s="196"/>
      <c r="K8" s="196"/>
      <c r="L8" s="196"/>
      <c r="M8" s="196"/>
      <c r="N8" s="196"/>
      <c r="O8" s="196"/>
      <c r="P8" s="196"/>
      <c r="Q8" s="197"/>
      <c r="R8" s="198"/>
    </row>
  </sheetData>
  <mergeCells count="16">
    <mergeCell ref="B2:Q2"/>
    <mergeCell ref="B4:F4"/>
    <mergeCell ref="B5:D5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277777777778" right="0.590277777777778" top="1.37777777777778" bottom="0.984027777777778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41"/>
  <sheetViews>
    <sheetView workbookViewId="0">
      <pane ySplit="6" topLeftCell="A7" activePane="bottomLeft" state="frozen"/>
      <selection/>
      <selection pane="bottomLeft" activeCell="F20" sqref="F20"/>
    </sheetView>
  </sheetViews>
  <sheetFormatPr defaultColWidth="10" defaultRowHeight="13.5"/>
  <cols>
    <col min="1" max="1" width="1.5" style="147" customWidth="1"/>
    <col min="2" max="4" width="4.375" style="147" customWidth="1"/>
    <col min="5" max="5" width="10.625" style="147" customWidth="1"/>
    <col min="6" max="6" width="32.5" style="147" customWidth="1"/>
    <col min="7" max="7" width="17.25" style="147" customWidth="1"/>
    <col min="8" max="8" width="16.625" style="147" customWidth="1"/>
    <col min="9" max="9" width="16.5" style="147" customWidth="1"/>
    <col min="10" max="10" width="5.75" style="147" customWidth="1"/>
    <col min="11" max="11" width="7" style="147" customWidth="1"/>
    <col min="12" max="12" width="1.5" style="147" customWidth="1"/>
    <col min="13" max="15" width="9.75" style="147" customWidth="1"/>
    <col min="16" max="16384" width="10" style="147"/>
  </cols>
  <sheetData>
    <row r="1" ht="16.5" customHeight="1" spans="1:12">
      <c r="A1" s="83"/>
      <c r="B1" s="173"/>
      <c r="C1" s="83"/>
      <c r="D1" s="83"/>
      <c r="E1" s="83"/>
      <c r="F1" s="163"/>
      <c r="G1" s="83"/>
      <c r="H1" s="83"/>
      <c r="I1" s="83"/>
      <c r="J1" s="83"/>
      <c r="K1" s="96" t="s">
        <v>78</v>
      </c>
      <c r="L1" s="89"/>
    </row>
    <row r="2" ht="18" customHeight="1" spans="1:12">
      <c r="A2" s="83"/>
      <c r="B2" s="186" t="s">
        <v>79</v>
      </c>
      <c r="C2" s="186"/>
      <c r="D2" s="186"/>
      <c r="E2" s="186"/>
      <c r="F2" s="186"/>
      <c r="G2" s="186"/>
      <c r="H2" s="186"/>
      <c r="I2" s="186"/>
      <c r="J2" s="186"/>
      <c r="K2" s="186"/>
      <c r="L2" s="89" t="s">
        <v>4</v>
      </c>
    </row>
    <row r="3" ht="22.5" customHeight="1" spans="1:12">
      <c r="A3" s="154"/>
      <c r="B3" s="158" t="s">
        <v>6</v>
      </c>
      <c r="C3" s="158"/>
      <c r="D3" s="158"/>
      <c r="E3" s="158"/>
      <c r="F3" s="158"/>
      <c r="G3" s="154"/>
      <c r="H3" s="154"/>
      <c r="I3" s="189" t="s">
        <v>7</v>
      </c>
      <c r="J3" s="190"/>
      <c r="K3" s="191"/>
      <c r="L3" s="192"/>
    </row>
    <row r="4" ht="17.25" customHeight="1" spans="1:12">
      <c r="A4" s="89"/>
      <c r="B4" s="105" t="s">
        <v>10</v>
      </c>
      <c r="C4" s="105"/>
      <c r="D4" s="105"/>
      <c r="E4" s="105"/>
      <c r="F4" s="105"/>
      <c r="G4" s="105" t="s">
        <v>60</v>
      </c>
      <c r="H4" s="105" t="s">
        <v>80</v>
      </c>
      <c r="I4" s="105" t="s">
        <v>81</v>
      </c>
      <c r="J4" s="105" t="s">
        <v>82</v>
      </c>
      <c r="K4" s="105" t="s">
        <v>83</v>
      </c>
      <c r="L4" s="100"/>
    </row>
    <row r="5" ht="18" customHeight="1" spans="1:12">
      <c r="A5" s="89"/>
      <c r="B5" s="105" t="s">
        <v>71</v>
      </c>
      <c r="C5" s="105"/>
      <c r="D5" s="105"/>
      <c r="E5" s="105" t="s">
        <v>72</v>
      </c>
      <c r="F5" s="105" t="s">
        <v>84</v>
      </c>
      <c r="G5" s="105"/>
      <c r="H5" s="105"/>
      <c r="I5" s="105"/>
      <c r="J5" s="105"/>
      <c r="K5" s="105"/>
      <c r="L5" s="100"/>
    </row>
    <row r="6" ht="18" customHeight="1" spans="1:12">
      <c r="A6" s="89"/>
      <c r="B6" s="105" t="s">
        <v>74</v>
      </c>
      <c r="C6" s="105" t="s">
        <v>75</v>
      </c>
      <c r="D6" s="105" t="s">
        <v>76</v>
      </c>
      <c r="E6" s="105"/>
      <c r="F6" s="105"/>
      <c r="G6" s="105"/>
      <c r="H6" s="105"/>
      <c r="I6" s="105"/>
      <c r="J6" s="105"/>
      <c r="K6" s="105"/>
      <c r="L6" s="100"/>
    </row>
    <row r="7" ht="20.25" customHeight="1" spans="1:12">
      <c r="A7" s="187"/>
      <c r="B7" s="105"/>
      <c r="C7" s="105"/>
      <c r="D7" s="105"/>
      <c r="E7" s="134">
        <v>680001</v>
      </c>
      <c r="F7" s="105" t="s">
        <v>77</v>
      </c>
      <c r="G7" s="143">
        <v>13327672.95</v>
      </c>
      <c r="H7" s="143">
        <v>8242672.95</v>
      </c>
      <c r="I7" s="143">
        <v>5085000</v>
      </c>
      <c r="J7" s="165"/>
      <c r="K7" s="165"/>
      <c r="L7" s="101"/>
    </row>
    <row r="8" ht="20.25" customHeight="1" spans="1:12">
      <c r="A8" s="187"/>
      <c r="B8" s="114" t="s">
        <v>85</v>
      </c>
      <c r="C8" s="188"/>
      <c r="D8" s="188"/>
      <c r="E8" s="134">
        <v>680001</v>
      </c>
      <c r="F8" s="114" t="s">
        <v>86</v>
      </c>
      <c r="G8" s="146">
        <v>10748601.35</v>
      </c>
      <c r="H8" s="146">
        <v>5663601.35</v>
      </c>
      <c r="I8" s="146">
        <v>5085000</v>
      </c>
      <c r="J8" s="165"/>
      <c r="K8" s="165"/>
      <c r="L8" s="101"/>
    </row>
    <row r="9" ht="20.25" customHeight="1" spans="1:12">
      <c r="A9" s="187"/>
      <c r="B9" s="114">
        <v>201</v>
      </c>
      <c r="C9" s="188">
        <v>13</v>
      </c>
      <c r="D9" s="188"/>
      <c r="E9" s="134">
        <v>680001</v>
      </c>
      <c r="F9" s="114" t="s">
        <v>87</v>
      </c>
      <c r="G9" s="146">
        <v>10748601.35</v>
      </c>
      <c r="H9" s="146">
        <v>5663601.35</v>
      </c>
      <c r="I9" s="146">
        <v>5085000</v>
      </c>
      <c r="J9" s="165"/>
      <c r="K9" s="165"/>
      <c r="L9" s="101"/>
    </row>
    <row r="10" ht="20.25" customHeight="1" spans="1:12">
      <c r="A10" s="187"/>
      <c r="B10" s="114">
        <v>201</v>
      </c>
      <c r="C10" s="188">
        <v>13</v>
      </c>
      <c r="D10" s="188" t="s">
        <v>88</v>
      </c>
      <c r="E10" s="134">
        <v>680001</v>
      </c>
      <c r="F10" s="114" t="s">
        <v>89</v>
      </c>
      <c r="G10" s="146">
        <v>3442788.4</v>
      </c>
      <c r="H10" s="146">
        <v>3442788.4</v>
      </c>
      <c r="I10" s="146"/>
      <c r="J10" s="165"/>
      <c r="K10" s="165"/>
      <c r="L10" s="101"/>
    </row>
    <row r="11" ht="20.25" customHeight="1" spans="1:12">
      <c r="A11" s="187"/>
      <c r="B11" s="114">
        <v>201</v>
      </c>
      <c r="C11" s="188">
        <v>13</v>
      </c>
      <c r="D11" s="188" t="s">
        <v>90</v>
      </c>
      <c r="E11" s="134">
        <v>680001</v>
      </c>
      <c r="F11" s="114" t="s">
        <v>91</v>
      </c>
      <c r="G11" s="146">
        <v>85000</v>
      </c>
      <c r="H11" s="146"/>
      <c r="I11" s="146">
        <v>85000</v>
      </c>
      <c r="J11" s="165"/>
      <c r="K11" s="165"/>
      <c r="L11" s="101"/>
    </row>
    <row r="12" ht="20.25" customHeight="1" spans="1:12">
      <c r="A12" s="187"/>
      <c r="B12" s="114">
        <v>201</v>
      </c>
      <c r="C12" s="188">
        <v>13</v>
      </c>
      <c r="D12" s="188" t="s">
        <v>92</v>
      </c>
      <c r="E12" s="134">
        <v>680001</v>
      </c>
      <c r="F12" s="114" t="s">
        <v>93</v>
      </c>
      <c r="G12" s="146">
        <v>5000000</v>
      </c>
      <c r="H12" s="146"/>
      <c r="I12" s="146">
        <v>5000000</v>
      </c>
      <c r="J12" s="165"/>
      <c r="K12" s="165"/>
      <c r="L12" s="101"/>
    </row>
    <row r="13" ht="20.25" customHeight="1" spans="1:12">
      <c r="A13" s="187"/>
      <c r="B13" s="114">
        <v>201</v>
      </c>
      <c r="C13" s="188">
        <v>13</v>
      </c>
      <c r="D13" s="188" t="s">
        <v>94</v>
      </c>
      <c r="E13" s="134">
        <v>680001</v>
      </c>
      <c r="F13" s="114" t="s">
        <v>95</v>
      </c>
      <c r="G13" s="146">
        <v>2220812.95</v>
      </c>
      <c r="H13" s="146">
        <v>2220812.95</v>
      </c>
      <c r="I13" s="146"/>
      <c r="J13" s="165"/>
      <c r="K13" s="165"/>
      <c r="L13" s="101"/>
    </row>
    <row r="14" ht="20.25" customHeight="1" spans="1:12">
      <c r="A14" s="187"/>
      <c r="B14" s="114" t="s">
        <v>96</v>
      </c>
      <c r="C14" s="188"/>
      <c r="D14" s="188"/>
      <c r="E14" s="134">
        <v>680001</v>
      </c>
      <c r="F14" s="114" t="s">
        <v>97</v>
      </c>
      <c r="G14" s="146">
        <v>1494244.7</v>
      </c>
      <c r="H14" s="146">
        <v>1494244.7</v>
      </c>
      <c r="I14" s="146"/>
      <c r="J14" s="165"/>
      <c r="K14" s="165"/>
      <c r="L14" s="101"/>
    </row>
    <row r="15" ht="20.25" customHeight="1" spans="1:12">
      <c r="A15" s="187"/>
      <c r="B15" s="114">
        <v>208</v>
      </c>
      <c r="C15" s="188" t="s">
        <v>98</v>
      </c>
      <c r="D15" s="188"/>
      <c r="E15" s="134">
        <v>680001</v>
      </c>
      <c r="F15" s="114" t="s">
        <v>99</v>
      </c>
      <c r="G15" s="146">
        <v>1494244.7</v>
      </c>
      <c r="H15" s="146">
        <v>1494244.7</v>
      </c>
      <c r="I15" s="146"/>
      <c r="J15" s="165"/>
      <c r="K15" s="165"/>
      <c r="L15" s="101"/>
    </row>
    <row r="16" ht="20.25" customHeight="1" spans="1:12">
      <c r="A16" s="187"/>
      <c r="B16" s="114">
        <v>208</v>
      </c>
      <c r="C16" s="188" t="s">
        <v>98</v>
      </c>
      <c r="D16" s="188" t="s">
        <v>88</v>
      </c>
      <c r="E16" s="134">
        <v>680001</v>
      </c>
      <c r="F16" s="114" t="s">
        <v>100</v>
      </c>
      <c r="G16" s="146">
        <v>736111.34</v>
      </c>
      <c r="H16" s="146">
        <v>736111.34</v>
      </c>
      <c r="I16" s="146"/>
      <c r="J16" s="165"/>
      <c r="K16" s="165"/>
      <c r="L16" s="101"/>
    </row>
    <row r="17" ht="20.25" customHeight="1" spans="1:12">
      <c r="A17" s="187"/>
      <c r="B17" s="114">
        <v>208</v>
      </c>
      <c r="C17" s="188" t="s">
        <v>98</v>
      </c>
      <c r="D17" s="188" t="s">
        <v>90</v>
      </c>
      <c r="E17" s="134">
        <v>680001</v>
      </c>
      <c r="F17" s="114" t="s">
        <v>101</v>
      </c>
      <c r="G17" s="146">
        <v>61671.56</v>
      </c>
      <c r="H17" s="146">
        <v>61671.56</v>
      </c>
      <c r="I17" s="146"/>
      <c r="J17" s="165"/>
      <c r="K17" s="165"/>
      <c r="L17" s="101"/>
    </row>
    <row r="18" ht="20.25" customHeight="1" spans="1:12">
      <c r="A18" s="187"/>
      <c r="B18" s="114">
        <v>208</v>
      </c>
      <c r="C18" s="188" t="s">
        <v>98</v>
      </c>
      <c r="D18" s="188" t="s">
        <v>98</v>
      </c>
      <c r="E18" s="134">
        <v>680001</v>
      </c>
      <c r="F18" s="114" t="s">
        <v>102</v>
      </c>
      <c r="G18" s="146">
        <v>696461.8</v>
      </c>
      <c r="H18" s="146">
        <v>696461.8</v>
      </c>
      <c r="I18" s="146"/>
      <c r="J18" s="165"/>
      <c r="K18" s="165"/>
      <c r="L18" s="101"/>
    </row>
    <row r="19" ht="20.25" customHeight="1" spans="1:12">
      <c r="A19" s="187"/>
      <c r="B19" s="114" t="s">
        <v>103</v>
      </c>
      <c r="C19" s="188"/>
      <c r="D19" s="188"/>
      <c r="E19" s="134">
        <v>680001</v>
      </c>
      <c r="F19" s="114" t="s">
        <v>104</v>
      </c>
      <c r="G19" s="146">
        <v>522697.31</v>
      </c>
      <c r="H19" s="146">
        <v>522697.31</v>
      </c>
      <c r="I19" s="146"/>
      <c r="J19" s="165"/>
      <c r="K19" s="165"/>
      <c r="L19" s="101"/>
    </row>
    <row r="20" ht="20.25" customHeight="1" spans="1:12">
      <c r="A20" s="187"/>
      <c r="B20" s="114" t="s">
        <v>103</v>
      </c>
      <c r="C20" s="188" t="s">
        <v>105</v>
      </c>
      <c r="D20" s="188"/>
      <c r="E20" s="134">
        <v>680001</v>
      </c>
      <c r="F20" s="114" t="s">
        <v>106</v>
      </c>
      <c r="G20" s="146">
        <v>522697.31</v>
      </c>
      <c r="H20" s="146">
        <v>522697.31</v>
      </c>
      <c r="I20" s="146"/>
      <c r="J20" s="165"/>
      <c r="K20" s="165"/>
      <c r="L20" s="101"/>
    </row>
    <row r="21" ht="20.25" customHeight="1" spans="1:12">
      <c r="A21" s="187"/>
      <c r="B21" s="114" t="s">
        <v>103</v>
      </c>
      <c r="C21" s="188" t="s">
        <v>105</v>
      </c>
      <c r="D21" s="188" t="s">
        <v>88</v>
      </c>
      <c r="E21" s="134">
        <v>680001</v>
      </c>
      <c r="F21" s="114" t="s">
        <v>107</v>
      </c>
      <c r="G21" s="146">
        <v>210927.66</v>
      </c>
      <c r="H21" s="146">
        <v>210927.66</v>
      </c>
      <c r="I21" s="146"/>
      <c r="J21" s="165"/>
      <c r="K21" s="165"/>
      <c r="L21" s="101"/>
    </row>
    <row r="22" ht="20.25" customHeight="1" spans="1:12">
      <c r="A22" s="187"/>
      <c r="B22" s="114" t="s">
        <v>103</v>
      </c>
      <c r="C22" s="188" t="s">
        <v>105</v>
      </c>
      <c r="D22" s="188" t="s">
        <v>90</v>
      </c>
      <c r="E22" s="134">
        <v>680001</v>
      </c>
      <c r="F22" s="114" t="s">
        <v>108</v>
      </c>
      <c r="G22" s="146">
        <v>145069.47</v>
      </c>
      <c r="H22" s="146">
        <v>145069.47</v>
      </c>
      <c r="I22" s="146"/>
      <c r="J22" s="165"/>
      <c r="K22" s="165"/>
      <c r="L22" s="101"/>
    </row>
    <row r="23" ht="20.25" customHeight="1" spans="1:12">
      <c r="A23" s="187"/>
      <c r="B23" s="114" t="s">
        <v>103</v>
      </c>
      <c r="C23" s="188" t="s">
        <v>105</v>
      </c>
      <c r="D23" s="188" t="s">
        <v>109</v>
      </c>
      <c r="E23" s="134">
        <v>680001</v>
      </c>
      <c r="F23" s="114" t="s">
        <v>110</v>
      </c>
      <c r="G23" s="146">
        <v>28000</v>
      </c>
      <c r="H23" s="146">
        <v>28000</v>
      </c>
      <c r="I23" s="146"/>
      <c r="J23" s="165"/>
      <c r="K23" s="165"/>
      <c r="L23" s="101"/>
    </row>
    <row r="24" ht="20.25" customHeight="1" spans="1:12">
      <c r="A24" s="187"/>
      <c r="B24" s="114" t="s">
        <v>103</v>
      </c>
      <c r="C24" s="188" t="s">
        <v>105</v>
      </c>
      <c r="D24" s="188" t="s">
        <v>111</v>
      </c>
      <c r="E24" s="134">
        <v>680001</v>
      </c>
      <c r="F24" s="114" t="s">
        <v>112</v>
      </c>
      <c r="G24" s="146">
        <v>138700.18</v>
      </c>
      <c r="H24" s="146">
        <v>138700.18</v>
      </c>
      <c r="I24" s="146"/>
      <c r="J24" s="165"/>
      <c r="K24" s="165"/>
      <c r="L24" s="101"/>
    </row>
    <row r="25" ht="20.25" customHeight="1" spans="1:12">
      <c r="A25" s="187"/>
      <c r="B25" s="114" t="s">
        <v>113</v>
      </c>
      <c r="C25" s="188"/>
      <c r="D25" s="188"/>
      <c r="E25" s="134">
        <v>680001</v>
      </c>
      <c r="F25" s="114" t="s">
        <v>114</v>
      </c>
      <c r="G25" s="146">
        <v>562129.59</v>
      </c>
      <c r="H25" s="146">
        <v>562129.59</v>
      </c>
      <c r="I25" s="146"/>
      <c r="J25" s="165"/>
      <c r="K25" s="165"/>
      <c r="L25" s="101"/>
    </row>
    <row r="26" ht="20.25" customHeight="1" spans="1:12">
      <c r="A26" s="187"/>
      <c r="B26" s="114" t="s">
        <v>113</v>
      </c>
      <c r="C26" s="188" t="s">
        <v>90</v>
      </c>
      <c r="D26" s="188"/>
      <c r="E26" s="134">
        <v>680001</v>
      </c>
      <c r="F26" s="114" t="s">
        <v>115</v>
      </c>
      <c r="G26" s="146">
        <v>562129.59</v>
      </c>
      <c r="H26" s="146">
        <v>562129.59</v>
      </c>
      <c r="I26" s="146"/>
      <c r="J26" s="165"/>
      <c r="K26" s="165"/>
      <c r="L26" s="101"/>
    </row>
    <row r="27" ht="20.25" customHeight="1" spans="1:12">
      <c r="A27" s="187"/>
      <c r="B27" s="114" t="s">
        <v>113</v>
      </c>
      <c r="C27" s="188" t="s">
        <v>90</v>
      </c>
      <c r="D27" s="188" t="s">
        <v>88</v>
      </c>
      <c r="E27" s="134">
        <v>680001</v>
      </c>
      <c r="F27" s="114" t="s">
        <v>116</v>
      </c>
      <c r="G27" s="146">
        <v>562129.59</v>
      </c>
      <c r="H27" s="146">
        <v>562129.59</v>
      </c>
      <c r="I27" s="146"/>
      <c r="J27" s="165"/>
      <c r="K27" s="165"/>
      <c r="L27" s="101"/>
    </row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  <row r="40" ht="27" customHeight="1"/>
    <row r="41" ht="27" customHeight="1"/>
  </sheetData>
  <mergeCells count="12">
    <mergeCell ref="B2:K2"/>
    <mergeCell ref="B3:F3"/>
    <mergeCell ref="I3:K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" right="0" top="0.393055555555556" bottom="0.393055555555556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E6" sqref="E6:F33"/>
    </sheetView>
  </sheetViews>
  <sheetFormatPr defaultColWidth="10" defaultRowHeight="13.5"/>
  <cols>
    <col min="1" max="1" width="1.5" style="147" customWidth="1"/>
    <col min="2" max="2" width="26.875" style="147" customWidth="1"/>
    <col min="3" max="3" width="15.5" style="147" customWidth="1"/>
    <col min="4" max="4" width="25.75" style="147" customWidth="1"/>
    <col min="5" max="6" width="15.5" style="147" customWidth="1"/>
    <col min="7" max="7" width="9.875" style="147" customWidth="1"/>
    <col min="8" max="8" width="6.875" style="147" customWidth="1"/>
    <col min="9" max="9" width="1.5" style="147" customWidth="1"/>
    <col min="10" max="12" width="9.75" style="147" customWidth="1"/>
    <col min="13" max="16384" width="10" style="147"/>
  </cols>
  <sheetData>
    <row r="1" ht="24.95" customHeight="1" spans="1:9">
      <c r="A1" s="172"/>
      <c r="B1" s="173"/>
      <c r="C1" s="163"/>
      <c r="D1" s="163"/>
      <c r="E1" s="163"/>
      <c r="F1" s="163"/>
      <c r="G1" s="163"/>
      <c r="H1" s="166" t="s">
        <v>117</v>
      </c>
      <c r="I1" s="177" t="s">
        <v>4</v>
      </c>
    </row>
    <row r="2" ht="22.9" customHeight="1" spans="1:9">
      <c r="A2" s="163"/>
      <c r="B2" s="174" t="s">
        <v>118</v>
      </c>
      <c r="C2" s="174"/>
      <c r="D2" s="174"/>
      <c r="E2" s="174"/>
      <c r="F2" s="174"/>
      <c r="G2" s="174"/>
      <c r="H2" s="174"/>
      <c r="I2" s="177"/>
    </row>
    <row r="3" ht="19.5" customHeight="1" spans="1:9">
      <c r="A3" s="164"/>
      <c r="B3" s="158" t="s">
        <v>6</v>
      </c>
      <c r="C3" s="158"/>
      <c r="D3" s="164"/>
      <c r="E3" s="164"/>
      <c r="F3" s="164"/>
      <c r="G3" s="175" t="s">
        <v>7</v>
      </c>
      <c r="H3" s="176"/>
      <c r="I3" s="184"/>
    </row>
    <row r="4" ht="15" customHeight="1" spans="1:9">
      <c r="A4" s="177"/>
      <c r="B4" s="105" t="s">
        <v>8</v>
      </c>
      <c r="C4" s="105"/>
      <c r="D4" s="105" t="s">
        <v>9</v>
      </c>
      <c r="E4" s="105"/>
      <c r="F4" s="105"/>
      <c r="G4" s="105"/>
      <c r="H4" s="105"/>
      <c r="I4" s="167"/>
    </row>
    <row r="5" ht="52.5" customHeight="1" spans="1:9">
      <c r="A5" s="177"/>
      <c r="B5" s="105" t="s">
        <v>10</v>
      </c>
      <c r="C5" s="105" t="s">
        <v>11</v>
      </c>
      <c r="D5" s="105" t="s">
        <v>10</v>
      </c>
      <c r="E5" s="105" t="s">
        <v>60</v>
      </c>
      <c r="F5" s="105" t="s">
        <v>119</v>
      </c>
      <c r="G5" s="105" t="s">
        <v>120</v>
      </c>
      <c r="H5" s="105" t="s">
        <v>121</v>
      </c>
      <c r="I5" s="167"/>
    </row>
    <row r="6" ht="15" customHeight="1" spans="1:9">
      <c r="A6" s="89"/>
      <c r="B6" s="134" t="s">
        <v>122</v>
      </c>
      <c r="C6" s="146">
        <v>13327672.95</v>
      </c>
      <c r="D6" s="134" t="s">
        <v>123</v>
      </c>
      <c r="E6" s="146">
        <v>13327672.95</v>
      </c>
      <c r="F6" s="178">
        <v>13327672.95</v>
      </c>
      <c r="G6" s="179"/>
      <c r="H6" s="179"/>
      <c r="I6" s="100"/>
    </row>
    <row r="7" ht="15" customHeight="1" spans="1:9">
      <c r="A7" s="180"/>
      <c r="B7" s="134" t="s">
        <v>124</v>
      </c>
      <c r="C7" s="146">
        <v>13327672.95</v>
      </c>
      <c r="D7" s="134" t="s">
        <v>125</v>
      </c>
      <c r="E7" s="146">
        <v>10748601.35</v>
      </c>
      <c r="F7" s="178">
        <v>10748601.35</v>
      </c>
      <c r="G7" s="179"/>
      <c r="H7" s="179"/>
      <c r="I7" s="100"/>
    </row>
    <row r="8" ht="15" customHeight="1" spans="1:9">
      <c r="A8" s="181"/>
      <c r="B8" s="134" t="s">
        <v>126</v>
      </c>
      <c r="C8" s="179"/>
      <c r="D8" s="134" t="s">
        <v>127</v>
      </c>
      <c r="E8" s="146"/>
      <c r="F8" s="178"/>
      <c r="G8" s="179"/>
      <c r="H8" s="179"/>
      <c r="I8" s="100"/>
    </row>
    <row r="9" ht="15" customHeight="1" spans="1:9">
      <c r="A9" s="182"/>
      <c r="B9" s="134" t="s">
        <v>128</v>
      </c>
      <c r="C9" s="179"/>
      <c r="D9" s="134" t="s">
        <v>129</v>
      </c>
      <c r="E9" s="146"/>
      <c r="F9" s="178"/>
      <c r="G9" s="179"/>
      <c r="H9" s="179"/>
      <c r="I9" s="100"/>
    </row>
    <row r="10" ht="15" customHeight="1" spans="1:9">
      <c r="A10" s="89"/>
      <c r="B10" s="134" t="s">
        <v>130</v>
      </c>
      <c r="C10" s="179"/>
      <c r="D10" s="134" t="s">
        <v>131</v>
      </c>
      <c r="E10" s="146"/>
      <c r="F10" s="178"/>
      <c r="G10" s="179"/>
      <c r="H10" s="179"/>
      <c r="I10" s="100"/>
    </row>
    <row r="11" ht="15" customHeight="1" spans="1:9">
      <c r="A11" s="180"/>
      <c r="B11" s="134" t="s">
        <v>124</v>
      </c>
      <c r="C11" s="179"/>
      <c r="D11" s="134" t="s">
        <v>132</v>
      </c>
      <c r="E11" s="146"/>
      <c r="F11" s="178"/>
      <c r="G11" s="179"/>
      <c r="H11" s="179"/>
      <c r="I11" s="100"/>
    </row>
    <row r="12" ht="15" customHeight="1" spans="1:9">
      <c r="A12" s="181"/>
      <c r="B12" s="134" t="s">
        <v>126</v>
      </c>
      <c r="C12" s="179"/>
      <c r="D12" s="134" t="s">
        <v>133</v>
      </c>
      <c r="E12" s="146"/>
      <c r="F12" s="178"/>
      <c r="G12" s="179"/>
      <c r="H12" s="179"/>
      <c r="I12" s="100"/>
    </row>
    <row r="13" ht="15" customHeight="1" spans="1:9">
      <c r="A13" s="181"/>
      <c r="B13" s="134" t="s">
        <v>128</v>
      </c>
      <c r="C13" s="179"/>
      <c r="D13" s="134" t="s">
        <v>134</v>
      </c>
      <c r="E13" s="146"/>
      <c r="F13" s="178"/>
      <c r="G13" s="179"/>
      <c r="H13" s="179"/>
      <c r="I13" s="100"/>
    </row>
    <row r="14" ht="15" customHeight="1" spans="1:9">
      <c r="A14" s="181"/>
      <c r="B14" s="134"/>
      <c r="C14" s="179"/>
      <c r="D14" s="134" t="s">
        <v>135</v>
      </c>
      <c r="E14" s="146">
        <v>1494244.7</v>
      </c>
      <c r="F14" s="178">
        <v>1494244.7</v>
      </c>
      <c r="G14" s="179"/>
      <c r="H14" s="179"/>
      <c r="I14" s="100"/>
    </row>
    <row r="15" ht="15" customHeight="1" spans="1:9">
      <c r="A15" s="181"/>
      <c r="B15" s="134" t="s">
        <v>136</v>
      </c>
      <c r="C15" s="179"/>
      <c r="D15" s="134" t="s">
        <v>137</v>
      </c>
      <c r="E15" s="146"/>
      <c r="F15" s="178"/>
      <c r="G15" s="179"/>
      <c r="H15" s="179"/>
      <c r="I15" s="100"/>
    </row>
    <row r="16" ht="15" customHeight="1" spans="1:9">
      <c r="A16" s="181"/>
      <c r="B16" s="134" t="s">
        <v>136</v>
      </c>
      <c r="C16" s="179"/>
      <c r="D16" s="134" t="s">
        <v>138</v>
      </c>
      <c r="E16" s="146">
        <v>522697.31</v>
      </c>
      <c r="F16" s="178">
        <v>522697.31</v>
      </c>
      <c r="G16" s="179"/>
      <c r="H16" s="179"/>
      <c r="I16" s="100"/>
    </row>
    <row r="17" ht="15" customHeight="1" spans="1:9">
      <c r="A17" s="181"/>
      <c r="B17" s="134" t="s">
        <v>136</v>
      </c>
      <c r="C17" s="179"/>
      <c r="D17" s="134" t="s">
        <v>139</v>
      </c>
      <c r="E17" s="146"/>
      <c r="F17" s="178"/>
      <c r="G17" s="179"/>
      <c r="H17" s="179"/>
      <c r="I17" s="100"/>
    </row>
    <row r="18" ht="15" customHeight="1" spans="1:9">
      <c r="A18" s="181"/>
      <c r="B18" s="134" t="s">
        <v>136</v>
      </c>
      <c r="C18" s="179"/>
      <c r="D18" s="134" t="s">
        <v>140</v>
      </c>
      <c r="E18" s="146"/>
      <c r="F18" s="178"/>
      <c r="G18" s="179"/>
      <c r="H18" s="179"/>
      <c r="I18" s="100"/>
    </row>
    <row r="19" ht="15" customHeight="1" spans="1:9">
      <c r="A19" s="181"/>
      <c r="B19" s="134" t="s">
        <v>136</v>
      </c>
      <c r="C19" s="179"/>
      <c r="D19" s="134" t="s">
        <v>141</v>
      </c>
      <c r="E19" s="146"/>
      <c r="F19" s="178"/>
      <c r="G19" s="179"/>
      <c r="H19" s="179"/>
      <c r="I19" s="100"/>
    </row>
    <row r="20" ht="15" customHeight="1" spans="1:9">
      <c r="A20" s="181"/>
      <c r="B20" s="134" t="s">
        <v>136</v>
      </c>
      <c r="C20" s="179"/>
      <c r="D20" s="134" t="s">
        <v>142</v>
      </c>
      <c r="E20" s="146"/>
      <c r="F20" s="178"/>
      <c r="G20" s="179"/>
      <c r="H20" s="179"/>
      <c r="I20" s="100"/>
    </row>
    <row r="21" ht="15" customHeight="1" spans="1:9">
      <c r="A21" s="181"/>
      <c r="B21" s="134" t="s">
        <v>136</v>
      </c>
      <c r="C21" s="179"/>
      <c r="D21" s="134" t="s">
        <v>143</v>
      </c>
      <c r="E21" s="146"/>
      <c r="F21" s="178"/>
      <c r="G21" s="179"/>
      <c r="H21" s="179"/>
      <c r="I21" s="100"/>
    </row>
    <row r="22" ht="15" customHeight="1" spans="1:9">
      <c r="A22" s="181"/>
      <c r="B22" s="134" t="s">
        <v>136</v>
      </c>
      <c r="C22" s="179"/>
      <c r="D22" s="134" t="s">
        <v>144</v>
      </c>
      <c r="E22" s="146"/>
      <c r="F22" s="178"/>
      <c r="G22" s="179"/>
      <c r="H22" s="179"/>
      <c r="I22" s="100"/>
    </row>
    <row r="23" ht="15" customHeight="1" spans="1:9">
      <c r="A23" s="181"/>
      <c r="B23" s="134" t="s">
        <v>136</v>
      </c>
      <c r="C23" s="179"/>
      <c r="D23" s="134" t="s">
        <v>145</v>
      </c>
      <c r="E23" s="146"/>
      <c r="F23" s="178"/>
      <c r="G23" s="179"/>
      <c r="H23" s="179"/>
      <c r="I23" s="100"/>
    </row>
    <row r="24" ht="15" customHeight="1" spans="1:9">
      <c r="A24" s="181"/>
      <c r="B24" s="134" t="s">
        <v>136</v>
      </c>
      <c r="C24" s="179"/>
      <c r="D24" s="134" t="s">
        <v>146</v>
      </c>
      <c r="E24" s="146"/>
      <c r="F24" s="178"/>
      <c r="G24" s="179"/>
      <c r="H24" s="179"/>
      <c r="I24" s="100"/>
    </row>
    <row r="25" ht="15" customHeight="1" spans="1:9">
      <c r="A25" s="181"/>
      <c r="B25" s="134" t="s">
        <v>136</v>
      </c>
      <c r="C25" s="179"/>
      <c r="D25" s="134" t="s">
        <v>147</v>
      </c>
      <c r="E25" s="146"/>
      <c r="F25" s="178"/>
      <c r="G25" s="179"/>
      <c r="H25" s="179"/>
      <c r="I25" s="100"/>
    </row>
    <row r="26" ht="15" customHeight="1" spans="1:9">
      <c r="A26" s="181"/>
      <c r="B26" s="134" t="s">
        <v>136</v>
      </c>
      <c r="C26" s="179"/>
      <c r="D26" s="134" t="s">
        <v>148</v>
      </c>
      <c r="E26" s="146">
        <v>562129.59</v>
      </c>
      <c r="F26" s="178">
        <v>562129.59</v>
      </c>
      <c r="G26" s="179"/>
      <c r="H26" s="179"/>
      <c r="I26" s="100"/>
    </row>
    <row r="27" ht="15" customHeight="1" spans="1:9">
      <c r="A27" s="181"/>
      <c r="B27" s="134" t="s">
        <v>136</v>
      </c>
      <c r="C27" s="179"/>
      <c r="D27" s="134" t="s">
        <v>149</v>
      </c>
      <c r="E27" s="179"/>
      <c r="F27" s="179"/>
      <c r="G27" s="179"/>
      <c r="H27" s="179"/>
      <c r="I27" s="100"/>
    </row>
    <row r="28" ht="15" customHeight="1" spans="1:9">
      <c r="A28" s="181"/>
      <c r="B28" s="134" t="s">
        <v>136</v>
      </c>
      <c r="C28" s="179"/>
      <c r="D28" s="134" t="s">
        <v>150</v>
      </c>
      <c r="E28" s="179"/>
      <c r="F28" s="179"/>
      <c r="G28" s="179"/>
      <c r="H28" s="179"/>
      <c r="I28" s="100"/>
    </row>
    <row r="29" ht="15" customHeight="1" spans="1:9">
      <c r="A29" s="181"/>
      <c r="B29" s="134" t="s">
        <v>136</v>
      </c>
      <c r="C29" s="179"/>
      <c r="D29" s="134" t="s">
        <v>151</v>
      </c>
      <c r="E29" s="179"/>
      <c r="F29" s="179"/>
      <c r="G29" s="179"/>
      <c r="H29" s="179"/>
      <c r="I29" s="100"/>
    </row>
    <row r="30" ht="15" customHeight="1" spans="1:9">
      <c r="A30" s="181"/>
      <c r="B30" s="134" t="s">
        <v>136</v>
      </c>
      <c r="C30" s="179"/>
      <c r="D30" s="134" t="s">
        <v>152</v>
      </c>
      <c r="E30" s="179"/>
      <c r="F30" s="179"/>
      <c r="G30" s="179"/>
      <c r="H30" s="179"/>
      <c r="I30" s="100"/>
    </row>
    <row r="31" ht="15" customHeight="1" spans="1:9">
      <c r="A31" s="181"/>
      <c r="B31" s="134" t="s">
        <v>136</v>
      </c>
      <c r="C31" s="179"/>
      <c r="D31" s="134" t="s">
        <v>153</v>
      </c>
      <c r="E31" s="179"/>
      <c r="F31" s="179"/>
      <c r="G31" s="179"/>
      <c r="H31" s="179"/>
      <c r="I31" s="100"/>
    </row>
    <row r="32" ht="15" customHeight="1" spans="1:9">
      <c r="A32" s="181"/>
      <c r="B32" s="134" t="s">
        <v>136</v>
      </c>
      <c r="C32" s="179"/>
      <c r="D32" s="134" t="s">
        <v>154</v>
      </c>
      <c r="E32" s="179"/>
      <c r="F32" s="179"/>
      <c r="G32" s="179"/>
      <c r="H32" s="179"/>
      <c r="I32" s="100"/>
    </row>
    <row r="33" ht="15" customHeight="1" spans="1:9">
      <c r="A33" s="182"/>
      <c r="B33" s="134" t="s">
        <v>136</v>
      </c>
      <c r="C33" s="179"/>
      <c r="D33" s="134" t="s">
        <v>155</v>
      </c>
      <c r="E33" s="179"/>
      <c r="F33" s="179"/>
      <c r="G33" s="179"/>
      <c r="H33" s="179"/>
      <c r="I33" s="100"/>
    </row>
    <row r="34" ht="9.75" customHeight="1" spans="1:9">
      <c r="A34" s="183"/>
      <c r="B34" s="183"/>
      <c r="C34" s="183"/>
      <c r="D34" s="82"/>
      <c r="E34" s="183"/>
      <c r="F34" s="183"/>
      <c r="G34" s="183"/>
      <c r="H34" s="183"/>
      <c r="I34" s="185"/>
    </row>
  </sheetData>
  <mergeCells count="7">
    <mergeCell ref="B2:H2"/>
    <mergeCell ref="B3:C3"/>
    <mergeCell ref="G3:H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N33"/>
  <sheetViews>
    <sheetView workbookViewId="0">
      <pane ySplit="6" topLeftCell="A10" activePane="bottomLeft" state="frozen"/>
      <selection/>
      <selection pane="bottomLeft" activeCell="F26" sqref="F26"/>
    </sheetView>
  </sheetViews>
  <sheetFormatPr defaultColWidth="10" defaultRowHeight="13.5"/>
  <cols>
    <col min="1" max="1" width="1.5" style="147" customWidth="1"/>
    <col min="2" max="2" width="4" style="147" customWidth="1"/>
    <col min="3" max="3" width="4" style="148" customWidth="1"/>
    <col min="4" max="4" width="8.625" style="147" customWidth="1"/>
    <col min="5" max="5" width="28.5" style="149" customWidth="1"/>
    <col min="6" max="6" width="16.75" style="147" customWidth="1"/>
    <col min="7" max="7" width="17.75" style="147" customWidth="1"/>
    <col min="8" max="8" width="17.25" style="147" customWidth="1"/>
    <col min="9" max="9" width="16.125" style="147" customWidth="1"/>
    <col min="10" max="10" width="16.25" style="147" customWidth="1"/>
    <col min="11" max="39" width="5.75" style="147" customWidth="1"/>
    <col min="40" max="40" width="1.5" style="147" customWidth="1"/>
    <col min="41" max="42" width="9.75" style="147" customWidth="1"/>
    <col min="43" max="16384" width="10" style="147"/>
  </cols>
  <sheetData>
    <row r="1" ht="24.95" customHeight="1" spans="1:40">
      <c r="A1" s="142"/>
      <c r="B1" s="80"/>
      <c r="C1" s="150"/>
      <c r="D1" s="80"/>
      <c r="E1" s="151"/>
      <c r="F1" s="142"/>
      <c r="G1" s="142"/>
      <c r="H1" s="83"/>
      <c r="I1" s="163"/>
      <c r="J1" s="163"/>
      <c r="K1" s="83"/>
      <c r="L1" s="163"/>
      <c r="M1" s="163"/>
      <c r="N1" s="163"/>
      <c r="O1" s="163"/>
      <c r="P1" s="163"/>
      <c r="Q1" s="163"/>
      <c r="R1" s="163"/>
      <c r="S1" s="163"/>
      <c r="T1" s="163"/>
      <c r="U1" s="163"/>
      <c r="V1" s="163"/>
      <c r="W1" s="163"/>
      <c r="X1" s="163"/>
      <c r="Y1" s="163"/>
      <c r="Z1" s="163"/>
      <c r="AA1" s="163"/>
      <c r="AB1" s="163"/>
      <c r="AC1" s="163"/>
      <c r="AD1" s="163"/>
      <c r="AE1" s="163"/>
      <c r="AF1" s="163"/>
      <c r="AG1" s="163"/>
      <c r="AH1" s="163"/>
      <c r="AI1" s="163"/>
      <c r="AJ1" s="163"/>
      <c r="AK1" s="163"/>
      <c r="AL1" s="163"/>
      <c r="AM1" s="166" t="s">
        <v>156</v>
      </c>
      <c r="AN1" s="167"/>
    </row>
    <row r="2" ht="22.9" customHeight="1" spans="1:40">
      <c r="A2" s="83"/>
      <c r="B2" s="152" t="s">
        <v>157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  <c r="V2" s="153"/>
      <c r="W2" s="153"/>
      <c r="X2" s="153"/>
      <c r="Y2" s="153"/>
      <c r="Z2" s="153"/>
      <c r="AA2" s="153"/>
      <c r="AB2" s="153"/>
      <c r="AC2" s="153"/>
      <c r="AD2" s="153"/>
      <c r="AE2" s="153"/>
      <c r="AF2" s="153"/>
      <c r="AG2" s="153"/>
      <c r="AH2" s="153"/>
      <c r="AI2" s="153"/>
      <c r="AJ2" s="153"/>
      <c r="AK2" s="153"/>
      <c r="AL2" s="153"/>
      <c r="AM2" s="168"/>
      <c r="AN2" s="167"/>
    </row>
    <row r="3" ht="19.5" customHeight="1" spans="1:40">
      <c r="A3" s="154"/>
      <c r="B3" s="155" t="s">
        <v>6</v>
      </c>
      <c r="C3" s="156"/>
      <c r="D3" s="157"/>
      <c r="E3" s="158"/>
      <c r="G3" s="154"/>
      <c r="H3" s="159"/>
      <c r="I3" s="164"/>
      <c r="J3" s="164"/>
      <c r="K3" s="154"/>
      <c r="L3" s="164"/>
      <c r="M3" s="164"/>
      <c r="N3" s="164"/>
      <c r="O3" s="164"/>
      <c r="P3" s="164"/>
      <c r="Q3" s="164"/>
      <c r="R3" s="164"/>
      <c r="S3" s="164"/>
      <c r="T3" s="164"/>
      <c r="U3" s="164"/>
      <c r="V3" s="164"/>
      <c r="W3" s="164"/>
      <c r="X3" s="164"/>
      <c r="Y3" s="164"/>
      <c r="Z3" s="164"/>
      <c r="AA3" s="164"/>
      <c r="AB3" s="164"/>
      <c r="AC3" s="164"/>
      <c r="AD3" s="164"/>
      <c r="AE3" s="164"/>
      <c r="AF3" s="164"/>
      <c r="AG3" s="164"/>
      <c r="AH3" s="164"/>
      <c r="AI3" s="164"/>
      <c r="AJ3" s="164"/>
      <c r="AK3" s="169" t="s">
        <v>7</v>
      </c>
      <c r="AL3" s="170"/>
      <c r="AM3" s="171"/>
      <c r="AN3" s="167"/>
    </row>
    <row r="4" ht="24.4" customHeight="1" spans="1:40">
      <c r="A4" s="89"/>
      <c r="B4" s="105"/>
      <c r="C4" s="105"/>
      <c r="D4" s="105"/>
      <c r="E4" s="105"/>
      <c r="F4" s="105" t="s">
        <v>158</v>
      </c>
      <c r="G4" s="105" t="s">
        <v>159</v>
      </c>
      <c r="H4" s="105"/>
      <c r="I4" s="105"/>
      <c r="J4" s="105"/>
      <c r="K4" s="105"/>
      <c r="L4" s="105"/>
      <c r="M4" s="105"/>
      <c r="N4" s="105"/>
      <c r="O4" s="105"/>
      <c r="P4" s="105"/>
      <c r="Q4" s="105" t="s">
        <v>160</v>
      </c>
      <c r="R4" s="105"/>
      <c r="S4" s="105"/>
      <c r="T4" s="105"/>
      <c r="U4" s="105"/>
      <c r="V4" s="105"/>
      <c r="W4" s="105"/>
      <c r="X4" s="105"/>
      <c r="Y4" s="105"/>
      <c r="Z4" s="105"/>
      <c r="AA4" s="105" t="s">
        <v>161</v>
      </c>
      <c r="AB4" s="105"/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67"/>
    </row>
    <row r="5" ht="30" customHeight="1" spans="1:40">
      <c r="A5" s="89"/>
      <c r="B5" s="105" t="s">
        <v>71</v>
      </c>
      <c r="C5" s="105"/>
      <c r="D5" s="160" t="s">
        <v>162</v>
      </c>
      <c r="E5" s="105" t="s">
        <v>84</v>
      </c>
      <c r="F5" s="105"/>
      <c r="G5" s="105" t="s">
        <v>60</v>
      </c>
      <c r="H5" s="105" t="s">
        <v>163</v>
      </c>
      <c r="I5" s="105"/>
      <c r="J5" s="105"/>
      <c r="K5" s="105" t="s">
        <v>164</v>
      </c>
      <c r="L5" s="105"/>
      <c r="M5" s="105"/>
      <c r="N5" s="105" t="s">
        <v>165</v>
      </c>
      <c r="O5" s="105"/>
      <c r="P5" s="105"/>
      <c r="Q5" s="105" t="s">
        <v>60</v>
      </c>
      <c r="R5" s="105" t="s">
        <v>163</v>
      </c>
      <c r="S5" s="105"/>
      <c r="T5" s="105"/>
      <c r="U5" s="105" t="s">
        <v>164</v>
      </c>
      <c r="V5" s="105"/>
      <c r="W5" s="105"/>
      <c r="X5" s="105" t="s">
        <v>165</v>
      </c>
      <c r="Y5" s="105"/>
      <c r="Z5" s="105"/>
      <c r="AA5" s="105" t="s">
        <v>60</v>
      </c>
      <c r="AB5" s="105" t="s">
        <v>163</v>
      </c>
      <c r="AC5" s="105"/>
      <c r="AD5" s="105"/>
      <c r="AE5" s="105" t="s">
        <v>164</v>
      </c>
      <c r="AF5" s="105"/>
      <c r="AG5" s="105"/>
      <c r="AH5" s="105" t="s">
        <v>165</v>
      </c>
      <c r="AI5" s="105"/>
      <c r="AJ5" s="105"/>
      <c r="AK5" s="105" t="s">
        <v>166</v>
      </c>
      <c r="AL5" s="105"/>
      <c r="AM5" s="105"/>
      <c r="AN5" s="167"/>
    </row>
    <row r="6" ht="30" customHeight="1" spans="1:40">
      <c r="A6" s="82"/>
      <c r="B6" s="105" t="s">
        <v>74</v>
      </c>
      <c r="C6" s="105" t="s">
        <v>75</v>
      </c>
      <c r="D6" s="161"/>
      <c r="E6" s="105"/>
      <c r="F6" s="105"/>
      <c r="G6" s="105"/>
      <c r="H6" s="105" t="s">
        <v>167</v>
      </c>
      <c r="I6" s="105" t="s">
        <v>80</v>
      </c>
      <c r="J6" s="105" t="s">
        <v>81</v>
      </c>
      <c r="K6" s="105" t="s">
        <v>167</v>
      </c>
      <c r="L6" s="105" t="s">
        <v>80</v>
      </c>
      <c r="M6" s="105" t="s">
        <v>81</v>
      </c>
      <c r="N6" s="105" t="s">
        <v>167</v>
      </c>
      <c r="O6" s="105" t="s">
        <v>80</v>
      </c>
      <c r="P6" s="105" t="s">
        <v>81</v>
      </c>
      <c r="Q6" s="105"/>
      <c r="R6" s="105" t="s">
        <v>167</v>
      </c>
      <c r="S6" s="105" t="s">
        <v>80</v>
      </c>
      <c r="T6" s="105" t="s">
        <v>81</v>
      </c>
      <c r="U6" s="105" t="s">
        <v>167</v>
      </c>
      <c r="V6" s="105" t="s">
        <v>80</v>
      </c>
      <c r="W6" s="105" t="s">
        <v>81</v>
      </c>
      <c r="X6" s="105" t="s">
        <v>167</v>
      </c>
      <c r="Y6" s="105" t="s">
        <v>80</v>
      </c>
      <c r="Z6" s="105" t="s">
        <v>81</v>
      </c>
      <c r="AA6" s="105"/>
      <c r="AB6" s="105" t="s">
        <v>167</v>
      </c>
      <c r="AC6" s="105" t="s">
        <v>80</v>
      </c>
      <c r="AD6" s="105" t="s">
        <v>81</v>
      </c>
      <c r="AE6" s="105" t="s">
        <v>167</v>
      </c>
      <c r="AF6" s="105" t="s">
        <v>80</v>
      </c>
      <c r="AG6" s="105" t="s">
        <v>81</v>
      </c>
      <c r="AH6" s="105" t="s">
        <v>167</v>
      </c>
      <c r="AI6" s="105" t="s">
        <v>80</v>
      </c>
      <c r="AJ6" s="105" t="s">
        <v>81</v>
      </c>
      <c r="AK6" s="105" t="s">
        <v>167</v>
      </c>
      <c r="AL6" s="105" t="s">
        <v>80</v>
      </c>
      <c r="AM6" s="105" t="s">
        <v>81</v>
      </c>
      <c r="AN6" s="167"/>
    </row>
    <row r="7" ht="27" customHeight="1" spans="1:40">
      <c r="A7" s="89"/>
      <c r="B7" s="105"/>
      <c r="C7" s="105"/>
      <c r="D7" s="105"/>
      <c r="E7" s="105" t="s">
        <v>77</v>
      </c>
      <c r="F7" s="143">
        <f>G7</f>
        <v>13327672.95</v>
      </c>
      <c r="G7" s="143">
        <f>H7</f>
        <v>13327672.95</v>
      </c>
      <c r="H7" s="143">
        <v>13327672.95</v>
      </c>
      <c r="I7" s="165">
        <f>SUM(I8:I33)</f>
        <v>8242672.95</v>
      </c>
      <c r="J7" s="165">
        <f>SUM(J8:J33)</f>
        <v>5085000</v>
      </c>
      <c r="K7" s="165"/>
      <c r="L7" s="165"/>
      <c r="M7" s="165"/>
      <c r="N7" s="165"/>
      <c r="O7" s="165"/>
      <c r="P7" s="165"/>
      <c r="Q7" s="165"/>
      <c r="R7" s="165"/>
      <c r="S7" s="165"/>
      <c r="T7" s="165"/>
      <c r="U7" s="165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5"/>
      <c r="AH7" s="165"/>
      <c r="AI7" s="165"/>
      <c r="AJ7" s="165"/>
      <c r="AK7" s="165"/>
      <c r="AL7" s="165"/>
      <c r="AM7" s="165"/>
      <c r="AN7" s="167"/>
    </row>
    <row r="8" ht="15.75" customHeight="1" spans="1:40">
      <c r="A8" s="82"/>
      <c r="B8" s="113" t="s">
        <v>168</v>
      </c>
      <c r="C8" s="132" t="s">
        <v>88</v>
      </c>
      <c r="D8" s="133">
        <v>680001</v>
      </c>
      <c r="E8" s="134" t="s">
        <v>169</v>
      </c>
      <c r="F8" s="146">
        <f>G8</f>
        <v>1592460</v>
      </c>
      <c r="G8" s="146">
        <f t="shared" ref="G8:G33" si="0">H8</f>
        <v>1592460</v>
      </c>
      <c r="H8" s="146">
        <f>I8+J8</f>
        <v>1592460</v>
      </c>
      <c r="I8" s="146">
        <f>922092+670368</f>
        <v>1592460</v>
      </c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5"/>
      <c r="AH8" s="105"/>
      <c r="AI8" s="105"/>
      <c r="AJ8" s="105"/>
      <c r="AK8" s="105"/>
      <c r="AL8" s="105"/>
      <c r="AM8" s="105"/>
      <c r="AN8" s="167"/>
    </row>
    <row r="9" ht="15.75" customHeight="1" spans="1:40">
      <c r="A9" s="82"/>
      <c r="B9" s="113" t="s">
        <v>168</v>
      </c>
      <c r="C9" s="132" t="s">
        <v>90</v>
      </c>
      <c r="D9" s="133">
        <v>680001</v>
      </c>
      <c r="E9" s="134" t="s">
        <v>170</v>
      </c>
      <c r="F9" s="146">
        <f t="shared" ref="F9:F33" si="1">G9</f>
        <v>824291.28</v>
      </c>
      <c r="G9" s="146">
        <f t="shared" si="0"/>
        <v>824291.28</v>
      </c>
      <c r="H9" s="146">
        <f t="shared" ref="H9:H33" si="2">I9+J9</f>
        <v>824291.28</v>
      </c>
      <c r="I9" s="146">
        <f>741097.2+83194.08</f>
        <v>824291.28</v>
      </c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5"/>
      <c r="AH9" s="105"/>
      <c r="AI9" s="105"/>
      <c r="AJ9" s="105"/>
      <c r="AK9" s="105"/>
      <c r="AL9" s="105"/>
      <c r="AM9" s="105"/>
      <c r="AN9" s="167"/>
    </row>
    <row r="10" ht="15.75" customHeight="1" spans="1:40">
      <c r="A10" s="82"/>
      <c r="B10" s="113" t="s">
        <v>168</v>
      </c>
      <c r="C10" s="132" t="s">
        <v>109</v>
      </c>
      <c r="D10" s="133">
        <v>680001</v>
      </c>
      <c r="E10" s="134" t="s">
        <v>171</v>
      </c>
      <c r="F10" s="146">
        <f t="shared" si="1"/>
        <v>1076131</v>
      </c>
      <c r="G10" s="146">
        <f t="shared" si="0"/>
        <v>1076131</v>
      </c>
      <c r="H10" s="146">
        <f t="shared" si="2"/>
        <v>1076131</v>
      </c>
      <c r="I10" s="146">
        <v>1076131</v>
      </c>
      <c r="J10" s="105"/>
      <c r="K10" s="105"/>
      <c r="L10" s="105"/>
      <c r="M10" s="105"/>
      <c r="N10" s="105"/>
      <c r="O10" s="105"/>
      <c r="P10" s="105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5"/>
      <c r="AC10" s="105"/>
      <c r="AD10" s="105"/>
      <c r="AE10" s="105"/>
      <c r="AF10" s="105"/>
      <c r="AG10" s="105"/>
      <c r="AH10" s="105"/>
      <c r="AI10" s="105"/>
      <c r="AJ10" s="105"/>
      <c r="AK10" s="105"/>
      <c r="AL10" s="105"/>
      <c r="AM10" s="105"/>
      <c r="AN10" s="167"/>
    </row>
    <row r="11" ht="15.75" customHeight="1" spans="1:40">
      <c r="A11" s="82"/>
      <c r="B11" s="113" t="s">
        <v>168</v>
      </c>
      <c r="C11" s="132" t="s">
        <v>172</v>
      </c>
      <c r="D11" s="133">
        <v>680001</v>
      </c>
      <c r="E11" s="134" t="s">
        <v>173</v>
      </c>
      <c r="F11" s="146">
        <f t="shared" si="1"/>
        <v>1130457</v>
      </c>
      <c r="G11" s="146">
        <f t="shared" si="0"/>
        <v>1130457</v>
      </c>
      <c r="H11" s="146">
        <f t="shared" si="2"/>
        <v>1130457</v>
      </c>
      <c r="I11" s="146">
        <v>1130457</v>
      </c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105"/>
      <c r="X11" s="105"/>
      <c r="Y11" s="105"/>
      <c r="Z11" s="105"/>
      <c r="AA11" s="105"/>
      <c r="AB11" s="105"/>
      <c r="AC11" s="105"/>
      <c r="AD11" s="105"/>
      <c r="AE11" s="105"/>
      <c r="AF11" s="105"/>
      <c r="AG11" s="105"/>
      <c r="AH11" s="105"/>
      <c r="AI11" s="105"/>
      <c r="AJ11" s="105"/>
      <c r="AK11" s="105"/>
      <c r="AL11" s="105"/>
      <c r="AM11" s="105"/>
      <c r="AN11" s="167"/>
    </row>
    <row r="12" ht="15.75" customHeight="1" spans="1:40">
      <c r="A12" s="82"/>
      <c r="B12" s="113" t="s">
        <v>174</v>
      </c>
      <c r="C12" s="132" t="s">
        <v>92</v>
      </c>
      <c r="D12" s="133">
        <v>680001</v>
      </c>
      <c r="E12" s="134" t="s">
        <v>175</v>
      </c>
      <c r="F12" s="146">
        <f t="shared" si="1"/>
        <v>706233.64</v>
      </c>
      <c r="G12" s="146">
        <f t="shared" si="0"/>
        <v>706233.64</v>
      </c>
      <c r="H12" s="146">
        <f t="shared" si="2"/>
        <v>706233.64</v>
      </c>
      <c r="I12" s="146">
        <f>404790.59+301443.05</f>
        <v>706233.64</v>
      </c>
      <c r="J12" s="105"/>
      <c r="K12" s="105"/>
      <c r="L12" s="105"/>
      <c r="M12" s="105"/>
      <c r="N12" s="105"/>
      <c r="O12" s="105"/>
      <c r="P12" s="105"/>
      <c r="Q12" s="105"/>
      <c r="R12" s="105"/>
      <c r="S12" s="105"/>
      <c r="T12" s="105"/>
      <c r="U12" s="105"/>
      <c r="V12" s="105"/>
      <c r="W12" s="105"/>
      <c r="X12" s="105"/>
      <c r="Y12" s="105"/>
      <c r="Z12" s="105"/>
      <c r="AA12" s="105"/>
      <c r="AB12" s="105"/>
      <c r="AC12" s="105"/>
      <c r="AD12" s="105"/>
      <c r="AE12" s="105"/>
      <c r="AF12" s="105"/>
      <c r="AG12" s="105"/>
      <c r="AH12" s="105"/>
      <c r="AI12" s="105"/>
      <c r="AJ12" s="105"/>
      <c r="AK12" s="105"/>
      <c r="AL12" s="105"/>
      <c r="AM12" s="105"/>
      <c r="AN12" s="167"/>
    </row>
    <row r="13" ht="15.75" customHeight="1" spans="1:40">
      <c r="A13" s="82"/>
      <c r="B13" s="113" t="s">
        <v>168</v>
      </c>
      <c r="C13" s="132" t="s">
        <v>176</v>
      </c>
      <c r="D13" s="133">
        <v>680001</v>
      </c>
      <c r="E13" s="134" t="s">
        <v>177</v>
      </c>
      <c r="F13" s="146">
        <f t="shared" si="1"/>
        <v>360699.83</v>
      </c>
      <c r="G13" s="146">
        <f t="shared" si="0"/>
        <v>360699.83</v>
      </c>
      <c r="H13" s="146">
        <f t="shared" si="2"/>
        <v>360699.83</v>
      </c>
      <c r="I13" s="146">
        <f>215630.36+145069.47</f>
        <v>360699.83</v>
      </c>
      <c r="J13" s="105"/>
      <c r="K13" s="105"/>
      <c r="L13" s="105"/>
      <c r="M13" s="105"/>
      <c r="N13" s="105"/>
      <c r="O13" s="105"/>
      <c r="P13" s="105"/>
      <c r="Q13" s="105"/>
      <c r="R13" s="105"/>
      <c r="S13" s="105"/>
      <c r="T13" s="105"/>
      <c r="U13" s="105"/>
      <c r="V13" s="105"/>
      <c r="W13" s="105"/>
      <c r="X13" s="105"/>
      <c r="Y13" s="105"/>
      <c r="Z13" s="105"/>
      <c r="AA13" s="105"/>
      <c r="AB13" s="105"/>
      <c r="AC13" s="105"/>
      <c r="AD13" s="105"/>
      <c r="AE13" s="105"/>
      <c r="AF13" s="105"/>
      <c r="AG13" s="105"/>
      <c r="AH13" s="105"/>
      <c r="AI13" s="105"/>
      <c r="AJ13" s="105"/>
      <c r="AK13" s="105"/>
      <c r="AL13" s="105"/>
      <c r="AM13" s="105"/>
      <c r="AN13" s="167"/>
    </row>
    <row r="14" ht="15.75" customHeight="1" spans="1:40">
      <c r="A14" s="82"/>
      <c r="B14" s="113" t="s">
        <v>168</v>
      </c>
      <c r="C14" s="132" t="s">
        <v>105</v>
      </c>
      <c r="D14" s="133">
        <v>680001</v>
      </c>
      <c r="E14" s="134" t="s">
        <v>178</v>
      </c>
      <c r="F14" s="146">
        <f t="shared" si="1"/>
        <v>243400.46</v>
      </c>
      <c r="G14" s="146">
        <f t="shared" si="0"/>
        <v>243400.46</v>
      </c>
      <c r="H14" s="146">
        <f t="shared" si="2"/>
        <v>243400.46</v>
      </c>
      <c r="I14" s="146">
        <f>166609.69+76790.77</f>
        <v>243400.46</v>
      </c>
      <c r="J14" s="105"/>
      <c r="K14" s="105"/>
      <c r="L14" s="105"/>
      <c r="M14" s="105"/>
      <c r="N14" s="105"/>
      <c r="O14" s="105"/>
      <c r="P14" s="105"/>
      <c r="Q14" s="105"/>
      <c r="R14" s="105"/>
      <c r="S14" s="105"/>
      <c r="T14" s="105"/>
      <c r="U14" s="105"/>
      <c r="V14" s="105"/>
      <c r="W14" s="105"/>
      <c r="X14" s="105"/>
      <c r="Y14" s="105"/>
      <c r="Z14" s="105"/>
      <c r="AA14" s="105"/>
      <c r="AB14" s="105"/>
      <c r="AC14" s="105"/>
      <c r="AD14" s="105"/>
      <c r="AE14" s="105"/>
      <c r="AF14" s="105"/>
      <c r="AG14" s="105"/>
      <c r="AH14" s="105"/>
      <c r="AI14" s="105"/>
      <c r="AJ14" s="105"/>
      <c r="AK14" s="105"/>
      <c r="AL14" s="105"/>
      <c r="AM14" s="105"/>
      <c r="AN14" s="167"/>
    </row>
    <row r="15" ht="15.75" customHeight="1" spans="1:40">
      <c r="A15" s="82"/>
      <c r="B15" s="113" t="s">
        <v>168</v>
      </c>
      <c r="C15" s="132" t="s">
        <v>179</v>
      </c>
      <c r="D15" s="133">
        <v>680001</v>
      </c>
      <c r="E15" s="134" t="s">
        <v>180</v>
      </c>
      <c r="F15" s="146">
        <f t="shared" si="1"/>
        <v>35082.99</v>
      </c>
      <c r="G15" s="146">
        <f t="shared" si="0"/>
        <v>35082.99</v>
      </c>
      <c r="H15" s="146">
        <f t="shared" si="2"/>
        <v>35082.99</v>
      </c>
      <c r="I15" s="146">
        <f>8706.72+26376.27</f>
        <v>35082.99</v>
      </c>
      <c r="J15" s="105"/>
      <c r="K15" s="105"/>
      <c r="L15" s="105"/>
      <c r="M15" s="105"/>
      <c r="N15" s="105"/>
      <c r="O15" s="105"/>
      <c r="P15" s="105"/>
      <c r="Q15" s="105"/>
      <c r="R15" s="105"/>
      <c r="S15" s="105"/>
      <c r="T15" s="105"/>
      <c r="U15" s="105"/>
      <c r="V15" s="105"/>
      <c r="W15" s="105"/>
      <c r="X15" s="105"/>
      <c r="Y15" s="105"/>
      <c r="Z15" s="105"/>
      <c r="AA15" s="105"/>
      <c r="AB15" s="105"/>
      <c r="AC15" s="105"/>
      <c r="AD15" s="105"/>
      <c r="AE15" s="105"/>
      <c r="AF15" s="105"/>
      <c r="AG15" s="105"/>
      <c r="AH15" s="105"/>
      <c r="AI15" s="105"/>
      <c r="AJ15" s="105"/>
      <c r="AK15" s="105"/>
      <c r="AL15" s="105"/>
      <c r="AM15" s="105"/>
      <c r="AN15" s="167"/>
    </row>
    <row r="16" ht="15.75" customHeight="1" spans="1:40">
      <c r="A16" s="82"/>
      <c r="B16" s="113" t="s">
        <v>168</v>
      </c>
      <c r="C16" s="132" t="s">
        <v>181</v>
      </c>
      <c r="D16" s="133">
        <v>680001</v>
      </c>
      <c r="E16" s="134" t="s">
        <v>182</v>
      </c>
      <c r="F16" s="146">
        <f t="shared" si="1"/>
        <v>562129.59</v>
      </c>
      <c r="G16" s="146">
        <f t="shared" si="0"/>
        <v>562129.59</v>
      </c>
      <c r="H16" s="146">
        <f t="shared" si="2"/>
        <v>562129.59</v>
      </c>
      <c r="I16" s="146">
        <f>336047.3+226082.29</f>
        <v>562129.59</v>
      </c>
      <c r="J16" s="105"/>
      <c r="K16" s="105"/>
      <c r="L16" s="105"/>
      <c r="M16" s="105"/>
      <c r="N16" s="105"/>
      <c r="O16" s="105"/>
      <c r="P16" s="105"/>
      <c r="Q16" s="105"/>
      <c r="R16" s="105"/>
      <c r="S16" s="105"/>
      <c r="T16" s="105"/>
      <c r="U16" s="105"/>
      <c r="V16" s="105"/>
      <c r="W16" s="105"/>
      <c r="X16" s="105"/>
      <c r="Y16" s="105"/>
      <c r="Z16" s="105"/>
      <c r="AA16" s="105"/>
      <c r="AB16" s="105"/>
      <c r="AC16" s="105"/>
      <c r="AD16" s="105"/>
      <c r="AE16" s="105"/>
      <c r="AF16" s="105"/>
      <c r="AG16" s="105"/>
      <c r="AH16" s="105"/>
      <c r="AI16" s="105"/>
      <c r="AJ16" s="105"/>
      <c r="AK16" s="105"/>
      <c r="AL16" s="105"/>
      <c r="AM16" s="105"/>
      <c r="AN16" s="167"/>
    </row>
    <row r="17" ht="15.75" customHeight="1" spans="2:39">
      <c r="B17" s="113" t="s">
        <v>168</v>
      </c>
      <c r="C17" s="136" t="s">
        <v>111</v>
      </c>
      <c r="D17" s="133">
        <v>680001</v>
      </c>
      <c r="E17" s="137" t="s">
        <v>183</v>
      </c>
      <c r="F17" s="146">
        <f t="shared" si="1"/>
        <v>61074</v>
      </c>
      <c r="G17" s="146">
        <f t="shared" si="0"/>
        <v>61074</v>
      </c>
      <c r="H17" s="146">
        <f t="shared" si="2"/>
        <v>61074</v>
      </c>
      <c r="I17" s="146">
        <v>61074</v>
      </c>
      <c r="J17" s="162"/>
      <c r="K17" s="162"/>
      <c r="L17" s="162"/>
      <c r="M17" s="162"/>
      <c r="N17" s="162"/>
      <c r="O17" s="162"/>
      <c r="P17" s="162"/>
      <c r="Q17" s="162"/>
      <c r="R17" s="162"/>
      <c r="S17" s="162"/>
      <c r="T17" s="162"/>
      <c r="U17" s="162"/>
      <c r="V17" s="162"/>
      <c r="W17" s="162"/>
      <c r="X17" s="162"/>
      <c r="Y17" s="162"/>
      <c r="Z17" s="162"/>
      <c r="AA17" s="162"/>
      <c r="AB17" s="162"/>
      <c r="AC17" s="162"/>
      <c r="AD17" s="162"/>
      <c r="AE17" s="162"/>
      <c r="AF17" s="162"/>
      <c r="AG17" s="162"/>
      <c r="AH17" s="162"/>
      <c r="AI17" s="162"/>
      <c r="AJ17" s="162"/>
      <c r="AK17" s="162"/>
      <c r="AL17" s="162"/>
      <c r="AM17" s="162"/>
    </row>
    <row r="18" ht="15.75" customHeight="1" spans="2:39">
      <c r="B18" s="113" t="s">
        <v>184</v>
      </c>
      <c r="C18" s="136" t="s">
        <v>88</v>
      </c>
      <c r="D18" s="133">
        <v>680001</v>
      </c>
      <c r="E18" s="137" t="s">
        <v>185</v>
      </c>
      <c r="F18" s="146">
        <f t="shared" si="1"/>
        <v>107440</v>
      </c>
      <c r="G18" s="146">
        <f t="shared" si="0"/>
        <v>107440</v>
      </c>
      <c r="H18" s="146">
        <f t="shared" si="2"/>
        <v>107440</v>
      </c>
      <c r="I18" s="146">
        <f>55420+52020</f>
        <v>107440</v>
      </c>
      <c r="J18" s="162"/>
      <c r="K18" s="162"/>
      <c r="L18" s="162"/>
      <c r="M18" s="162"/>
      <c r="N18" s="162"/>
      <c r="O18" s="162"/>
      <c r="P18" s="162"/>
      <c r="Q18" s="162"/>
      <c r="R18" s="162"/>
      <c r="S18" s="162"/>
      <c r="T18" s="162"/>
      <c r="U18" s="162"/>
      <c r="V18" s="162"/>
      <c r="W18" s="162"/>
      <c r="X18" s="162"/>
      <c r="Y18" s="162"/>
      <c r="Z18" s="162"/>
      <c r="AA18" s="162"/>
      <c r="AB18" s="162"/>
      <c r="AC18" s="162"/>
      <c r="AD18" s="162"/>
      <c r="AE18" s="162"/>
      <c r="AF18" s="162"/>
      <c r="AG18" s="162"/>
      <c r="AH18" s="162"/>
      <c r="AI18" s="162"/>
      <c r="AJ18" s="162"/>
      <c r="AK18" s="162"/>
      <c r="AL18" s="162"/>
      <c r="AM18" s="162"/>
    </row>
    <row r="19" ht="15.75" customHeight="1" spans="2:39">
      <c r="B19" s="113" t="s">
        <v>184</v>
      </c>
      <c r="C19" s="136" t="s">
        <v>109</v>
      </c>
      <c r="D19" s="133">
        <v>680001</v>
      </c>
      <c r="E19" s="137" t="s">
        <v>186</v>
      </c>
      <c r="F19" s="146">
        <f t="shared" si="1"/>
        <v>50000</v>
      </c>
      <c r="G19" s="146">
        <f t="shared" si="0"/>
        <v>50000</v>
      </c>
      <c r="H19" s="146">
        <f t="shared" si="2"/>
        <v>50000</v>
      </c>
      <c r="J19" s="146">
        <v>50000</v>
      </c>
      <c r="K19" s="162"/>
      <c r="L19" s="162"/>
      <c r="M19" s="162"/>
      <c r="N19" s="162"/>
      <c r="O19" s="162"/>
      <c r="P19" s="162"/>
      <c r="Q19" s="162"/>
      <c r="R19" s="162"/>
      <c r="S19" s="162"/>
      <c r="T19" s="162"/>
      <c r="U19" s="162"/>
      <c r="V19" s="162"/>
      <c r="W19" s="162"/>
      <c r="X19" s="162"/>
      <c r="Y19" s="162"/>
      <c r="Z19" s="162"/>
      <c r="AA19" s="162"/>
      <c r="AB19" s="162"/>
      <c r="AC19" s="162"/>
      <c r="AD19" s="162"/>
      <c r="AE19" s="162"/>
      <c r="AF19" s="162"/>
      <c r="AG19" s="162"/>
      <c r="AH19" s="162"/>
      <c r="AI19" s="162"/>
      <c r="AJ19" s="162"/>
      <c r="AK19" s="162"/>
      <c r="AL19" s="162"/>
      <c r="AM19" s="162"/>
    </row>
    <row r="20" ht="15.75" customHeight="1" spans="2:39">
      <c r="B20" s="113" t="s">
        <v>184</v>
      </c>
      <c r="C20" s="136" t="s">
        <v>98</v>
      </c>
      <c r="D20" s="133">
        <v>680001</v>
      </c>
      <c r="E20" s="137" t="s">
        <v>187</v>
      </c>
      <c r="F20" s="146">
        <f t="shared" si="1"/>
        <v>10710</v>
      </c>
      <c r="G20" s="146">
        <f t="shared" si="0"/>
        <v>10710</v>
      </c>
      <c r="H20" s="146">
        <f t="shared" si="2"/>
        <v>10710</v>
      </c>
      <c r="I20" s="146">
        <f>5508+5202</f>
        <v>10710</v>
      </c>
      <c r="J20" s="162"/>
      <c r="K20" s="162"/>
      <c r="L20" s="162"/>
      <c r="M20" s="162"/>
      <c r="N20" s="162"/>
      <c r="O20" s="162"/>
      <c r="P20" s="162"/>
      <c r="Q20" s="162"/>
      <c r="R20" s="162"/>
      <c r="S20" s="162"/>
      <c r="T20" s="162"/>
      <c r="U20" s="162"/>
      <c r="V20" s="162"/>
      <c r="W20" s="162"/>
      <c r="X20" s="162"/>
      <c r="Y20" s="162"/>
      <c r="Z20" s="162"/>
      <c r="AA20" s="162"/>
      <c r="AB20" s="162"/>
      <c r="AC20" s="162"/>
      <c r="AD20" s="162"/>
      <c r="AE20" s="162"/>
      <c r="AF20" s="162"/>
      <c r="AG20" s="162"/>
      <c r="AH20" s="162"/>
      <c r="AI20" s="162"/>
      <c r="AJ20" s="162"/>
      <c r="AK20" s="162"/>
      <c r="AL20" s="162"/>
      <c r="AM20" s="162"/>
    </row>
    <row r="21" ht="15.75" customHeight="1" spans="2:39">
      <c r="B21" s="113" t="s">
        <v>184</v>
      </c>
      <c r="C21" s="136" t="s">
        <v>188</v>
      </c>
      <c r="D21" s="133">
        <v>680001</v>
      </c>
      <c r="E21" s="137" t="s">
        <v>189</v>
      </c>
      <c r="F21" s="146">
        <f t="shared" si="1"/>
        <v>26775</v>
      </c>
      <c r="G21" s="146">
        <f t="shared" si="0"/>
        <v>26775</v>
      </c>
      <c r="H21" s="146">
        <f t="shared" si="2"/>
        <v>26775</v>
      </c>
      <c r="I21" s="146">
        <f>13770+13005</f>
        <v>26775</v>
      </c>
      <c r="J21" s="162"/>
      <c r="K21" s="162"/>
      <c r="L21" s="162"/>
      <c r="M21" s="162"/>
      <c r="N21" s="162"/>
      <c r="O21" s="162"/>
      <c r="P21" s="162"/>
      <c r="Q21" s="162"/>
      <c r="R21" s="162"/>
      <c r="S21" s="162"/>
      <c r="T21" s="162"/>
      <c r="U21" s="162"/>
      <c r="V21" s="162"/>
      <c r="W21" s="162"/>
      <c r="X21" s="162"/>
      <c r="Y21" s="162"/>
      <c r="Z21" s="162"/>
      <c r="AA21" s="162"/>
      <c r="AB21" s="162"/>
      <c r="AC21" s="162"/>
      <c r="AD21" s="162"/>
      <c r="AE21" s="162"/>
      <c r="AF21" s="162"/>
      <c r="AG21" s="162"/>
      <c r="AH21" s="162"/>
      <c r="AI21" s="162"/>
      <c r="AJ21" s="162"/>
      <c r="AK21" s="162"/>
      <c r="AL21" s="162"/>
      <c r="AM21" s="162"/>
    </row>
    <row r="22" ht="15.75" customHeight="1" spans="2:39">
      <c r="B22" s="113" t="s">
        <v>184</v>
      </c>
      <c r="C22" s="136" t="s">
        <v>172</v>
      </c>
      <c r="D22" s="133">
        <v>680001</v>
      </c>
      <c r="E22" s="137" t="s">
        <v>190</v>
      </c>
      <c r="F22" s="146">
        <f t="shared" si="1"/>
        <v>38004</v>
      </c>
      <c r="G22" s="146">
        <f t="shared" si="0"/>
        <v>38004</v>
      </c>
      <c r="H22" s="146">
        <f t="shared" si="2"/>
        <v>38004</v>
      </c>
      <c r="I22" s="146">
        <v>38004</v>
      </c>
      <c r="J22" s="162"/>
      <c r="K22" s="162"/>
      <c r="L22" s="162"/>
      <c r="M22" s="162"/>
      <c r="N22" s="162"/>
      <c r="O22" s="162"/>
      <c r="P22" s="162"/>
      <c r="Q22" s="162"/>
      <c r="R22" s="162"/>
      <c r="S22" s="162"/>
      <c r="T22" s="162"/>
      <c r="U22" s="162"/>
      <c r="V22" s="162"/>
      <c r="W22" s="162"/>
      <c r="X22" s="162"/>
      <c r="Y22" s="162"/>
      <c r="Z22" s="162"/>
      <c r="AA22" s="162"/>
      <c r="AB22" s="162"/>
      <c r="AC22" s="162"/>
      <c r="AD22" s="162"/>
      <c r="AE22" s="162"/>
      <c r="AF22" s="162"/>
      <c r="AG22" s="162"/>
      <c r="AH22" s="162"/>
      <c r="AI22" s="162"/>
      <c r="AJ22" s="162"/>
      <c r="AK22" s="162"/>
      <c r="AL22" s="162"/>
      <c r="AM22" s="162"/>
    </row>
    <row r="23" ht="15.75" customHeight="1" spans="2:39">
      <c r="B23" s="113" t="s">
        <v>184</v>
      </c>
      <c r="C23" s="136" t="s">
        <v>105</v>
      </c>
      <c r="D23" s="133">
        <v>680001</v>
      </c>
      <c r="E23" s="137" t="s">
        <v>191</v>
      </c>
      <c r="F23" s="146">
        <f t="shared" si="1"/>
        <v>321300</v>
      </c>
      <c r="G23" s="146">
        <f t="shared" si="0"/>
        <v>321300</v>
      </c>
      <c r="H23" s="146">
        <f t="shared" si="2"/>
        <v>321300</v>
      </c>
      <c r="I23" s="146">
        <f>165240+156060</f>
        <v>321300</v>
      </c>
      <c r="J23" s="162"/>
      <c r="K23" s="162"/>
      <c r="L23" s="162"/>
      <c r="M23" s="162"/>
      <c r="N23" s="162"/>
      <c r="O23" s="162"/>
      <c r="P23" s="162"/>
      <c r="Q23" s="162"/>
      <c r="R23" s="162"/>
      <c r="S23" s="162"/>
      <c r="T23" s="162"/>
      <c r="U23" s="162"/>
      <c r="V23" s="162"/>
      <c r="W23" s="162"/>
      <c r="X23" s="162"/>
      <c r="Y23" s="162"/>
      <c r="Z23" s="162"/>
      <c r="AA23" s="162"/>
      <c r="AB23" s="162"/>
      <c r="AC23" s="162"/>
      <c r="AD23" s="162"/>
      <c r="AE23" s="162"/>
      <c r="AF23" s="162"/>
      <c r="AG23" s="162"/>
      <c r="AH23" s="162"/>
      <c r="AI23" s="162"/>
      <c r="AJ23" s="162"/>
      <c r="AK23" s="162"/>
      <c r="AL23" s="162"/>
      <c r="AM23" s="162"/>
    </row>
    <row r="24" ht="15.75" customHeight="1" spans="2:39">
      <c r="B24" s="113" t="s">
        <v>184</v>
      </c>
      <c r="C24" s="136" t="s">
        <v>192</v>
      </c>
      <c r="D24" s="133">
        <v>680001</v>
      </c>
      <c r="E24" s="137" t="s">
        <v>193</v>
      </c>
      <c r="F24" s="146">
        <f t="shared" si="1"/>
        <v>13158</v>
      </c>
      <c r="G24" s="146">
        <f t="shared" si="0"/>
        <v>13158</v>
      </c>
      <c r="H24" s="146">
        <f t="shared" si="2"/>
        <v>13158</v>
      </c>
      <c r="I24" s="146">
        <v>13158</v>
      </c>
      <c r="J24" s="162"/>
      <c r="K24" s="162"/>
      <c r="L24" s="162"/>
      <c r="M24" s="162"/>
      <c r="N24" s="162"/>
      <c r="O24" s="162"/>
      <c r="P24" s="162"/>
      <c r="Q24" s="162"/>
      <c r="R24" s="162"/>
      <c r="S24" s="162"/>
      <c r="T24" s="162"/>
      <c r="U24" s="162"/>
      <c r="V24" s="162"/>
      <c r="W24" s="162"/>
      <c r="X24" s="162"/>
      <c r="Y24" s="162"/>
      <c r="Z24" s="162"/>
      <c r="AA24" s="162"/>
      <c r="AB24" s="162"/>
      <c r="AC24" s="162"/>
      <c r="AD24" s="162"/>
      <c r="AE24" s="162"/>
      <c r="AF24" s="162"/>
      <c r="AG24" s="162"/>
      <c r="AH24" s="162"/>
      <c r="AI24" s="162"/>
      <c r="AJ24" s="162"/>
      <c r="AK24" s="162"/>
      <c r="AL24" s="162"/>
      <c r="AM24" s="162"/>
    </row>
    <row r="25" ht="15.75" customHeight="1" spans="2:39">
      <c r="B25" s="113" t="s">
        <v>184</v>
      </c>
      <c r="C25" s="136" t="s">
        <v>194</v>
      </c>
      <c r="D25" s="133">
        <v>680001</v>
      </c>
      <c r="E25" s="137" t="s">
        <v>195</v>
      </c>
      <c r="F25" s="146">
        <f t="shared" si="1"/>
        <v>35000</v>
      </c>
      <c r="G25" s="146">
        <f t="shared" si="0"/>
        <v>35000</v>
      </c>
      <c r="H25" s="146">
        <f t="shared" si="2"/>
        <v>35000</v>
      </c>
      <c r="J25" s="146">
        <v>35000</v>
      </c>
      <c r="K25" s="162"/>
      <c r="L25" s="162"/>
      <c r="M25" s="162"/>
      <c r="N25" s="162"/>
      <c r="O25" s="162"/>
      <c r="P25" s="162"/>
      <c r="Q25" s="162"/>
      <c r="R25" s="162"/>
      <c r="S25" s="162"/>
      <c r="T25" s="162"/>
      <c r="U25" s="162"/>
      <c r="V25" s="162"/>
      <c r="W25" s="162"/>
      <c r="X25" s="162"/>
      <c r="Y25" s="162"/>
      <c r="Z25" s="162"/>
      <c r="AA25" s="162"/>
      <c r="AB25" s="162"/>
      <c r="AC25" s="162"/>
      <c r="AD25" s="162"/>
      <c r="AE25" s="162"/>
      <c r="AF25" s="162"/>
      <c r="AG25" s="162"/>
      <c r="AH25" s="162"/>
      <c r="AI25" s="162"/>
      <c r="AJ25" s="162"/>
      <c r="AK25" s="162"/>
      <c r="AL25" s="162"/>
      <c r="AM25" s="162"/>
    </row>
    <row r="26" ht="15.75" customHeight="1" spans="2:39">
      <c r="B26" s="113" t="s">
        <v>184</v>
      </c>
      <c r="C26" s="136" t="s">
        <v>196</v>
      </c>
      <c r="D26" s="133">
        <v>680001</v>
      </c>
      <c r="E26" s="137" t="s">
        <v>197</v>
      </c>
      <c r="F26" s="146">
        <f t="shared" si="1"/>
        <v>92466.78</v>
      </c>
      <c r="G26" s="146">
        <f t="shared" si="0"/>
        <v>92466.78</v>
      </c>
      <c r="H26" s="146">
        <f t="shared" si="2"/>
        <v>92466.78</v>
      </c>
      <c r="I26" s="146">
        <f>54786.4+37680.38</f>
        <v>92466.78</v>
      </c>
      <c r="J26" s="162"/>
      <c r="K26" s="162"/>
      <c r="L26" s="162"/>
      <c r="M26" s="162"/>
      <c r="N26" s="162"/>
      <c r="O26" s="162"/>
      <c r="P26" s="162"/>
      <c r="Q26" s="162"/>
      <c r="R26" s="162"/>
      <c r="S26" s="162"/>
      <c r="T26" s="162"/>
      <c r="U26" s="162"/>
      <c r="V26" s="162"/>
      <c r="W26" s="162"/>
      <c r="X26" s="162"/>
      <c r="Y26" s="162"/>
      <c r="Z26" s="162"/>
      <c r="AA26" s="162"/>
      <c r="AB26" s="162"/>
      <c r="AC26" s="162"/>
      <c r="AD26" s="162"/>
      <c r="AE26" s="162"/>
      <c r="AF26" s="162"/>
      <c r="AG26" s="162"/>
      <c r="AH26" s="162"/>
      <c r="AI26" s="162"/>
      <c r="AJ26" s="162"/>
      <c r="AK26" s="162"/>
      <c r="AL26" s="162"/>
      <c r="AM26" s="162"/>
    </row>
    <row r="27" ht="15.75" customHeight="1" spans="2:39">
      <c r="B27" s="113" t="s">
        <v>184</v>
      </c>
      <c r="C27" s="136" t="s">
        <v>198</v>
      </c>
      <c r="D27" s="133">
        <v>680001</v>
      </c>
      <c r="E27" s="137" t="s">
        <v>199</v>
      </c>
      <c r="F27" s="146">
        <f t="shared" si="1"/>
        <v>61773.8</v>
      </c>
      <c r="G27" s="146">
        <f t="shared" si="0"/>
        <v>61773.8</v>
      </c>
      <c r="H27" s="146">
        <f t="shared" si="2"/>
        <v>61773.8</v>
      </c>
      <c r="I27" s="146">
        <f>41662.76+20111.04</f>
        <v>61773.8</v>
      </c>
      <c r="J27" s="162"/>
      <c r="K27" s="162"/>
      <c r="L27" s="162"/>
      <c r="M27" s="162"/>
      <c r="N27" s="162"/>
      <c r="O27" s="162"/>
      <c r="P27" s="162"/>
      <c r="Q27" s="162"/>
      <c r="R27" s="162"/>
      <c r="S27" s="162"/>
      <c r="T27" s="162"/>
      <c r="U27" s="162"/>
      <c r="V27" s="162"/>
      <c r="W27" s="162"/>
      <c r="X27" s="162"/>
      <c r="Y27" s="162"/>
      <c r="Z27" s="162"/>
      <c r="AA27" s="162"/>
      <c r="AB27" s="162"/>
      <c r="AC27" s="162"/>
      <c r="AD27" s="162"/>
      <c r="AE27" s="162"/>
      <c r="AF27" s="162"/>
      <c r="AG27" s="162"/>
      <c r="AH27" s="162"/>
      <c r="AI27" s="162"/>
      <c r="AJ27" s="162"/>
      <c r="AK27" s="162"/>
      <c r="AL27" s="162"/>
      <c r="AM27" s="162"/>
    </row>
    <row r="28" ht="15.75" customHeight="1" spans="2:39">
      <c r="B28" s="113" t="s">
        <v>184</v>
      </c>
      <c r="C28" s="136" t="s">
        <v>200</v>
      </c>
      <c r="D28" s="133">
        <v>680001</v>
      </c>
      <c r="E28" s="137" t="s">
        <v>201</v>
      </c>
      <c r="F28" s="146">
        <f t="shared" si="1"/>
        <v>32400</v>
      </c>
      <c r="G28" s="146">
        <f t="shared" si="0"/>
        <v>32400</v>
      </c>
      <c r="H28" s="146">
        <f t="shared" si="2"/>
        <v>32400</v>
      </c>
      <c r="I28" s="146">
        <v>32400</v>
      </c>
      <c r="J28" s="162"/>
      <c r="K28" s="162"/>
      <c r="L28" s="162"/>
      <c r="M28" s="162"/>
      <c r="N28" s="162"/>
      <c r="O28" s="162"/>
      <c r="P28" s="162"/>
      <c r="Q28" s="162"/>
      <c r="R28" s="162"/>
      <c r="S28" s="162"/>
      <c r="T28" s="162"/>
      <c r="U28" s="162"/>
      <c r="V28" s="162"/>
      <c r="W28" s="162"/>
      <c r="X28" s="162"/>
      <c r="Y28" s="162"/>
      <c r="Z28" s="162"/>
      <c r="AA28" s="162"/>
      <c r="AB28" s="162"/>
      <c r="AC28" s="162"/>
      <c r="AD28" s="162"/>
      <c r="AE28" s="162"/>
      <c r="AF28" s="162"/>
      <c r="AG28" s="162"/>
      <c r="AH28" s="162"/>
      <c r="AI28" s="162"/>
      <c r="AJ28" s="162"/>
      <c r="AK28" s="162"/>
      <c r="AL28" s="162"/>
      <c r="AM28" s="162"/>
    </row>
    <row r="29" ht="15.75" customHeight="1" spans="2:39">
      <c r="B29" s="113" t="s">
        <v>184</v>
      </c>
      <c r="C29" s="136" t="s">
        <v>202</v>
      </c>
      <c r="D29" s="133">
        <v>680001</v>
      </c>
      <c r="E29" s="137" t="s">
        <v>203</v>
      </c>
      <c r="F29" s="146">
        <f t="shared" si="1"/>
        <v>180000</v>
      </c>
      <c r="G29" s="146">
        <f t="shared" si="0"/>
        <v>180000</v>
      </c>
      <c r="H29" s="146">
        <f t="shared" si="2"/>
        <v>180000</v>
      </c>
      <c r="I29" s="146">
        <v>180000</v>
      </c>
      <c r="J29" s="162"/>
      <c r="K29" s="162"/>
      <c r="L29" s="162"/>
      <c r="M29" s="162"/>
      <c r="N29" s="162"/>
      <c r="O29" s="162"/>
      <c r="P29" s="162"/>
      <c r="Q29" s="162"/>
      <c r="R29" s="162"/>
      <c r="S29" s="162"/>
      <c r="T29" s="162"/>
      <c r="U29" s="162"/>
      <c r="V29" s="162"/>
      <c r="W29" s="162"/>
      <c r="X29" s="162"/>
      <c r="Y29" s="162"/>
      <c r="Z29" s="162"/>
      <c r="AA29" s="162"/>
      <c r="AB29" s="162"/>
      <c r="AC29" s="162"/>
      <c r="AD29" s="162"/>
      <c r="AE29" s="162"/>
      <c r="AF29" s="162"/>
      <c r="AG29" s="162"/>
      <c r="AH29" s="162"/>
      <c r="AI29" s="162"/>
      <c r="AJ29" s="162"/>
      <c r="AK29" s="162"/>
      <c r="AL29" s="162"/>
      <c r="AM29" s="162"/>
    </row>
    <row r="30" ht="15.75" customHeight="1" spans="2:39">
      <c r="B30" s="113" t="s">
        <v>184</v>
      </c>
      <c r="C30" s="136" t="s">
        <v>111</v>
      </c>
      <c r="D30" s="133">
        <v>680001</v>
      </c>
      <c r="E30" s="137" t="s">
        <v>204</v>
      </c>
      <c r="F30" s="146">
        <f t="shared" si="1"/>
        <v>5119100.78</v>
      </c>
      <c r="G30" s="146">
        <f t="shared" si="0"/>
        <v>5119100.78</v>
      </c>
      <c r="H30" s="146">
        <f t="shared" si="2"/>
        <v>5119100.78</v>
      </c>
      <c r="I30" s="146">
        <f>88132.24+30968.54</f>
        <v>119100.78</v>
      </c>
      <c r="J30" s="146">
        <v>5000000</v>
      </c>
      <c r="K30" s="162"/>
      <c r="L30" s="162"/>
      <c r="M30" s="162"/>
      <c r="N30" s="162"/>
      <c r="O30" s="162"/>
      <c r="P30" s="162"/>
      <c r="Q30" s="162"/>
      <c r="R30" s="162"/>
      <c r="S30" s="162"/>
      <c r="T30" s="162"/>
      <c r="U30" s="162"/>
      <c r="V30" s="162"/>
      <c r="W30" s="162"/>
      <c r="X30" s="162"/>
      <c r="Y30" s="162"/>
      <c r="Z30" s="162"/>
      <c r="AA30" s="162"/>
      <c r="AB30" s="162"/>
      <c r="AC30" s="162"/>
      <c r="AD30" s="162"/>
      <c r="AE30" s="162"/>
      <c r="AF30" s="162"/>
      <c r="AG30" s="162"/>
      <c r="AH30" s="162"/>
      <c r="AI30" s="162"/>
      <c r="AJ30" s="162"/>
      <c r="AK30" s="162"/>
      <c r="AL30" s="162"/>
      <c r="AM30" s="162"/>
    </row>
    <row r="31" ht="15.75" customHeight="1" spans="2:39">
      <c r="B31" s="113" t="s">
        <v>205</v>
      </c>
      <c r="C31" s="136" t="s">
        <v>90</v>
      </c>
      <c r="D31" s="133">
        <v>680001</v>
      </c>
      <c r="E31" s="137" t="s">
        <v>206</v>
      </c>
      <c r="F31" s="146">
        <f t="shared" si="1"/>
        <v>3196.8</v>
      </c>
      <c r="G31" s="146">
        <f t="shared" si="0"/>
        <v>3196.8</v>
      </c>
      <c r="H31" s="146">
        <f t="shared" si="2"/>
        <v>3196.8</v>
      </c>
      <c r="I31" s="146">
        <v>3196.8</v>
      </c>
      <c r="J31" s="162"/>
      <c r="K31" s="162"/>
      <c r="L31" s="162"/>
      <c r="M31" s="162"/>
      <c r="N31" s="162"/>
      <c r="O31" s="162"/>
      <c r="P31" s="162"/>
      <c r="Q31" s="162"/>
      <c r="R31" s="162"/>
      <c r="S31" s="162"/>
      <c r="T31" s="162"/>
      <c r="U31" s="162"/>
      <c r="V31" s="162"/>
      <c r="W31" s="162"/>
      <c r="X31" s="162"/>
      <c r="Y31" s="162"/>
      <c r="Z31" s="162"/>
      <c r="AA31" s="162"/>
      <c r="AB31" s="162"/>
      <c r="AC31" s="162"/>
      <c r="AD31" s="162"/>
      <c r="AE31" s="162"/>
      <c r="AF31" s="162"/>
      <c r="AG31" s="162"/>
      <c r="AH31" s="162"/>
      <c r="AI31" s="162"/>
      <c r="AJ31" s="162"/>
      <c r="AK31" s="162"/>
      <c r="AL31" s="162"/>
      <c r="AM31" s="162"/>
    </row>
    <row r="32" ht="15.75" customHeight="1" spans="2:39">
      <c r="B32" s="113" t="s">
        <v>205</v>
      </c>
      <c r="C32" s="136" t="s">
        <v>98</v>
      </c>
      <c r="D32" s="133">
        <v>680001</v>
      </c>
      <c r="E32" s="137" t="s">
        <v>207</v>
      </c>
      <c r="F32" s="146">
        <f t="shared" si="1"/>
        <v>625988</v>
      </c>
      <c r="G32" s="146">
        <f t="shared" si="0"/>
        <v>625988</v>
      </c>
      <c r="H32" s="146">
        <f t="shared" si="2"/>
        <v>625988</v>
      </c>
      <c r="I32" s="146">
        <v>625988</v>
      </c>
      <c r="J32" s="162"/>
      <c r="K32" s="162"/>
      <c r="L32" s="162"/>
      <c r="M32" s="162"/>
      <c r="N32" s="162"/>
      <c r="O32" s="162"/>
      <c r="P32" s="162"/>
      <c r="Q32" s="162"/>
      <c r="R32" s="162"/>
      <c r="S32" s="162"/>
      <c r="T32" s="162"/>
      <c r="U32" s="162"/>
      <c r="V32" s="162"/>
      <c r="W32" s="162"/>
      <c r="X32" s="162"/>
      <c r="Y32" s="162"/>
      <c r="Z32" s="162"/>
      <c r="AA32" s="162"/>
      <c r="AB32" s="162"/>
      <c r="AC32" s="162"/>
      <c r="AD32" s="162"/>
      <c r="AE32" s="162"/>
      <c r="AF32" s="162"/>
      <c r="AG32" s="162"/>
      <c r="AH32" s="162"/>
      <c r="AI32" s="162"/>
      <c r="AJ32" s="162"/>
      <c r="AK32" s="162"/>
      <c r="AL32" s="162"/>
      <c r="AM32" s="162"/>
    </row>
    <row r="33" ht="15.75" customHeight="1" spans="2:39">
      <c r="B33" s="113" t="s">
        <v>205</v>
      </c>
      <c r="C33" s="136" t="s">
        <v>172</v>
      </c>
      <c r="D33" s="162"/>
      <c r="E33" s="137" t="s">
        <v>208</v>
      </c>
      <c r="F33" s="146">
        <f t="shared" si="1"/>
        <v>18400</v>
      </c>
      <c r="G33" s="146">
        <f t="shared" si="0"/>
        <v>18400</v>
      </c>
      <c r="H33" s="146">
        <f t="shared" si="2"/>
        <v>18400</v>
      </c>
      <c r="I33" s="146">
        <v>18400</v>
      </c>
      <c r="J33" s="162"/>
      <c r="K33" s="162"/>
      <c r="L33" s="162"/>
      <c r="M33" s="162"/>
      <c r="N33" s="162"/>
      <c r="O33" s="162"/>
      <c r="P33" s="162"/>
      <c r="Q33" s="162"/>
      <c r="R33" s="162"/>
      <c r="S33" s="162"/>
      <c r="T33" s="162"/>
      <c r="U33" s="162"/>
      <c r="V33" s="162"/>
      <c r="W33" s="162"/>
      <c r="X33" s="162"/>
      <c r="Y33" s="162"/>
      <c r="Z33" s="162"/>
      <c r="AA33" s="162"/>
      <c r="AB33" s="162"/>
      <c r="AC33" s="162"/>
      <c r="AD33" s="162"/>
      <c r="AE33" s="162"/>
      <c r="AF33" s="162"/>
      <c r="AG33" s="162"/>
      <c r="AH33" s="162"/>
      <c r="AI33" s="162"/>
      <c r="AJ33" s="162"/>
      <c r="AK33" s="162"/>
      <c r="AL33" s="162"/>
      <c r="AM33" s="162"/>
    </row>
  </sheetData>
  <mergeCells count="23">
    <mergeCell ref="B2:AM2"/>
    <mergeCell ref="AK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E27"/>
  <sheetViews>
    <sheetView workbookViewId="0">
      <pane ySplit="1" topLeftCell="A2" activePane="bottomLeft" state="frozen"/>
      <selection/>
      <selection pane="bottomLeft" activeCell="J18" sqref="J18"/>
    </sheetView>
  </sheetViews>
  <sheetFormatPr defaultColWidth="10" defaultRowHeight="13.5"/>
  <cols>
    <col min="1" max="1" width="1.5" style="78" customWidth="1"/>
    <col min="2" max="4" width="6.125" style="140" customWidth="1"/>
    <col min="5" max="5" width="41" style="78" customWidth="1"/>
    <col min="6" max="6" width="17.375" style="78" customWidth="1"/>
    <col min="7" max="7" width="20.375" style="78" customWidth="1"/>
    <col min="8" max="108" width="16.375" style="78" customWidth="1"/>
    <col min="109" max="109" width="1.5" style="78" customWidth="1"/>
    <col min="110" max="111" width="9.75" style="78" customWidth="1"/>
    <col min="112" max="16384" width="10" style="78"/>
  </cols>
  <sheetData>
    <row r="1" ht="16.35" customHeight="1" spans="1:109">
      <c r="A1" s="79"/>
      <c r="B1" s="141"/>
      <c r="C1" s="141"/>
      <c r="D1" s="141"/>
      <c r="E1" s="82"/>
      <c r="G1" s="142"/>
      <c r="H1" s="96" t="s">
        <v>209</v>
      </c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  <c r="Y1" s="142"/>
      <c r="Z1" s="142"/>
      <c r="AA1" s="142"/>
      <c r="AB1" s="142"/>
      <c r="AC1" s="142"/>
      <c r="AD1" s="142"/>
      <c r="AE1" s="142"/>
      <c r="AF1" s="142"/>
      <c r="AG1" s="142"/>
      <c r="AH1" s="142"/>
      <c r="AI1" s="142"/>
      <c r="AJ1" s="142"/>
      <c r="AK1" s="142"/>
      <c r="AL1" s="142"/>
      <c r="AM1" s="142"/>
      <c r="AN1" s="142"/>
      <c r="AO1" s="142"/>
      <c r="AP1" s="142"/>
      <c r="AQ1" s="142"/>
      <c r="AR1" s="142"/>
      <c r="AS1" s="142"/>
      <c r="AT1" s="142"/>
      <c r="AU1" s="142"/>
      <c r="AV1" s="142"/>
      <c r="AW1" s="142"/>
      <c r="AX1" s="142"/>
      <c r="AY1" s="142"/>
      <c r="AZ1" s="142"/>
      <c r="BA1" s="142"/>
      <c r="BB1" s="142"/>
      <c r="BC1" s="142"/>
      <c r="BD1" s="142"/>
      <c r="BE1" s="142"/>
      <c r="BF1" s="142"/>
      <c r="BG1" s="142"/>
      <c r="BH1" s="142"/>
      <c r="BI1" s="142"/>
      <c r="BJ1" s="142"/>
      <c r="BK1" s="142"/>
      <c r="BL1" s="142"/>
      <c r="BM1" s="142"/>
      <c r="BN1" s="142"/>
      <c r="BO1" s="142"/>
      <c r="BP1" s="142"/>
      <c r="BQ1" s="142"/>
      <c r="BR1" s="142"/>
      <c r="BS1" s="142"/>
      <c r="BT1" s="142"/>
      <c r="BU1" s="142"/>
      <c r="BV1" s="142"/>
      <c r="BW1" s="142"/>
      <c r="BX1" s="142"/>
      <c r="BY1" s="142"/>
      <c r="BZ1" s="142"/>
      <c r="CA1" s="142"/>
      <c r="CB1" s="142"/>
      <c r="CC1" s="142"/>
      <c r="CD1" s="142"/>
      <c r="CE1" s="142"/>
      <c r="CF1" s="142"/>
      <c r="CG1" s="142"/>
      <c r="CH1" s="142"/>
      <c r="CI1" s="142"/>
      <c r="CJ1" s="142"/>
      <c r="CK1" s="142"/>
      <c r="CL1" s="142"/>
      <c r="CM1" s="142"/>
      <c r="CN1" s="142"/>
      <c r="CO1" s="142"/>
      <c r="CP1" s="142"/>
      <c r="CQ1" s="142"/>
      <c r="CR1" s="142"/>
      <c r="CS1" s="142"/>
      <c r="CT1" s="142"/>
      <c r="CU1" s="142"/>
      <c r="CV1" s="142"/>
      <c r="CW1" s="142"/>
      <c r="CX1" s="142"/>
      <c r="CY1" s="142"/>
      <c r="CZ1" s="142"/>
      <c r="DA1" s="142"/>
      <c r="DB1" s="142"/>
      <c r="DC1" s="142"/>
      <c r="DD1" s="142"/>
      <c r="DE1" s="87"/>
    </row>
    <row r="2" ht="20.25" spans="2:8">
      <c r="B2" s="84" t="s">
        <v>210</v>
      </c>
      <c r="C2" s="84"/>
      <c r="D2" s="84"/>
      <c r="E2" s="84"/>
      <c r="F2" s="84"/>
      <c r="G2" s="84"/>
      <c r="H2" s="84"/>
    </row>
    <row r="3" spans="2:8">
      <c r="B3" s="86" t="s">
        <v>6</v>
      </c>
      <c r="C3" s="86"/>
      <c r="D3" s="86"/>
      <c r="E3" s="86"/>
      <c r="F3" s="85"/>
      <c r="H3" s="111" t="s">
        <v>7</v>
      </c>
    </row>
    <row r="4" ht="27" customHeight="1" spans="2:8">
      <c r="B4" s="88" t="s">
        <v>10</v>
      </c>
      <c r="C4" s="88"/>
      <c r="D4" s="88"/>
      <c r="E4" s="88"/>
      <c r="F4" s="88" t="s">
        <v>60</v>
      </c>
      <c r="G4" s="105" t="s">
        <v>211</v>
      </c>
      <c r="H4" s="105" t="s">
        <v>161</v>
      </c>
    </row>
    <row r="5" spans="2:8">
      <c r="B5" s="88" t="s">
        <v>71</v>
      </c>
      <c r="C5" s="88"/>
      <c r="D5" s="88"/>
      <c r="E5" s="88" t="s">
        <v>84</v>
      </c>
      <c r="F5" s="88"/>
      <c r="G5" s="105"/>
      <c r="H5" s="105"/>
    </row>
    <row r="6" spans="2:8">
      <c r="B6" s="88" t="s">
        <v>74</v>
      </c>
      <c r="C6" s="88" t="s">
        <v>75</v>
      </c>
      <c r="D6" s="88" t="s">
        <v>76</v>
      </c>
      <c r="E6" s="88"/>
      <c r="F6" s="88"/>
      <c r="G6" s="105"/>
      <c r="H6" s="105"/>
    </row>
    <row r="7" ht="18.75" customHeight="1" spans="2:8">
      <c r="B7" s="88"/>
      <c r="C7" s="88"/>
      <c r="D7" s="88"/>
      <c r="E7" s="88" t="s">
        <v>77</v>
      </c>
      <c r="F7" s="143">
        <v>13327672.95</v>
      </c>
      <c r="G7" s="143">
        <v>13327672.95</v>
      </c>
      <c r="H7" s="92"/>
    </row>
    <row r="8" ht="18.75" customHeight="1" spans="2:8">
      <c r="B8" s="144" t="s">
        <v>85</v>
      </c>
      <c r="C8" s="145"/>
      <c r="D8" s="145"/>
      <c r="E8" s="114" t="s">
        <v>86</v>
      </c>
      <c r="F8" s="146">
        <v>10748601.35</v>
      </c>
      <c r="G8" s="146">
        <v>10748601.35</v>
      </c>
      <c r="H8" s="92"/>
    </row>
    <row r="9" ht="18.75" customHeight="1" spans="2:8">
      <c r="B9" s="144">
        <v>201</v>
      </c>
      <c r="C9" s="145">
        <v>13</v>
      </c>
      <c r="D9" s="145"/>
      <c r="E9" s="114" t="s">
        <v>87</v>
      </c>
      <c r="F9" s="146">
        <v>10748601.35</v>
      </c>
      <c r="G9" s="146">
        <v>10748601.35</v>
      </c>
      <c r="H9" s="92"/>
    </row>
    <row r="10" ht="18.75" customHeight="1" spans="2:8">
      <c r="B10" s="144">
        <v>201</v>
      </c>
      <c r="C10" s="145">
        <v>13</v>
      </c>
      <c r="D10" s="145" t="s">
        <v>88</v>
      </c>
      <c r="E10" s="114" t="s">
        <v>89</v>
      </c>
      <c r="F10" s="146">
        <v>3442788.4</v>
      </c>
      <c r="G10" s="146">
        <v>3442788.4</v>
      </c>
      <c r="H10" s="92"/>
    </row>
    <row r="11" ht="18.75" customHeight="1" spans="2:8">
      <c r="B11" s="144">
        <v>201</v>
      </c>
      <c r="C11" s="145">
        <v>13</v>
      </c>
      <c r="D11" s="145" t="s">
        <v>90</v>
      </c>
      <c r="E11" s="114" t="s">
        <v>91</v>
      </c>
      <c r="F11" s="146">
        <v>85000</v>
      </c>
      <c r="G11" s="146">
        <v>85000</v>
      </c>
      <c r="H11" s="92"/>
    </row>
    <row r="12" ht="18.75" customHeight="1" spans="2:8">
      <c r="B12" s="144">
        <v>201</v>
      </c>
      <c r="C12" s="145">
        <v>13</v>
      </c>
      <c r="D12" s="145" t="s">
        <v>92</v>
      </c>
      <c r="E12" s="114" t="s">
        <v>93</v>
      </c>
      <c r="F12" s="146">
        <v>5000000</v>
      </c>
      <c r="G12" s="146">
        <v>5000000</v>
      </c>
      <c r="H12" s="92"/>
    </row>
    <row r="13" ht="18.75" customHeight="1" spans="2:8">
      <c r="B13" s="144">
        <v>201</v>
      </c>
      <c r="C13" s="145">
        <v>13</v>
      </c>
      <c r="D13" s="145" t="s">
        <v>94</v>
      </c>
      <c r="E13" s="114" t="s">
        <v>95</v>
      </c>
      <c r="F13" s="146">
        <v>2220812.95</v>
      </c>
      <c r="G13" s="146">
        <v>2220812.95</v>
      </c>
      <c r="H13" s="92"/>
    </row>
    <row r="14" ht="18.75" customHeight="1" spans="2:8">
      <c r="B14" s="144" t="s">
        <v>96</v>
      </c>
      <c r="C14" s="145"/>
      <c r="D14" s="145"/>
      <c r="E14" s="114" t="s">
        <v>97</v>
      </c>
      <c r="F14" s="146">
        <v>1494244.7</v>
      </c>
      <c r="G14" s="146">
        <v>1494244.7</v>
      </c>
      <c r="H14" s="92"/>
    </row>
    <row r="15" ht="18.75" customHeight="1" spans="2:8">
      <c r="B15" s="144">
        <v>208</v>
      </c>
      <c r="C15" s="145" t="s">
        <v>98</v>
      </c>
      <c r="D15" s="145"/>
      <c r="E15" s="114" t="s">
        <v>99</v>
      </c>
      <c r="F15" s="146">
        <v>1494244.7</v>
      </c>
      <c r="G15" s="146">
        <v>1494244.7</v>
      </c>
      <c r="H15" s="92"/>
    </row>
    <row r="16" ht="18.75" customHeight="1" spans="2:8">
      <c r="B16" s="144">
        <v>208</v>
      </c>
      <c r="C16" s="145" t="s">
        <v>98</v>
      </c>
      <c r="D16" s="145" t="s">
        <v>88</v>
      </c>
      <c r="E16" s="114" t="s">
        <v>100</v>
      </c>
      <c r="F16" s="146">
        <v>736111.34</v>
      </c>
      <c r="G16" s="146">
        <v>736111.34</v>
      </c>
      <c r="H16" s="92"/>
    </row>
    <row r="17" ht="18.75" customHeight="1" spans="2:8">
      <c r="B17" s="144">
        <v>208</v>
      </c>
      <c r="C17" s="145" t="s">
        <v>98</v>
      </c>
      <c r="D17" s="145" t="s">
        <v>90</v>
      </c>
      <c r="E17" s="114" t="s">
        <v>101</v>
      </c>
      <c r="F17" s="146">
        <v>61671.56</v>
      </c>
      <c r="G17" s="146">
        <v>61671.56</v>
      </c>
      <c r="H17" s="92"/>
    </row>
    <row r="18" ht="18.75" customHeight="1" spans="2:8">
      <c r="B18" s="144">
        <v>208</v>
      </c>
      <c r="C18" s="145" t="s">
        <v>98</v>
      </c>
      <c r="D18" s="145" t="s">
        <v>98</v>
      </c>
      <c r="E18" s="114" t="s">
        <v>102</v>
      </c>
      <c r="F18" s="146">
        <v>696461.8</v>
      </c>
      <c r="G18" s="146">
        <v>696461.8</v>
      </c>
      <c r="H18" s="92"/>
    </row>
    <row r="19" ht="18.75" customHeight="1" spans="2:8">
      <c r="B19" s="144" t="s">
        <v>103</v>
      </c>
      <c r="C19" s="145"/>
      <c r="D19" s="145"/>
      <c r="E19" s="114" t="s">
        <v>104</v>
      </c>
      <c r="F19" s="146">
        <v>522697.31</v>
      </c>
      <c r="G19" s="146">
        <v>522697.31</v>
      </c>
      <c r="H19" s="92"/>
    </row>
    <row r="20" ht="18.75" customHeight="1" spans="2:8">
      <c r="B20" s="144" t="s">
        <v>103</v>
      </c>
      <c r="C20" s="145" t="s">
        <v>105</v>
      </c>
      <c r="D20" s="145"/>
      <c r="E20" s="114" t="s">
        <v>106</v>
      </c>
      <c r="F20" s="146">
        <v>522697.31</v>
      </c>
      <c r="G20" s="146">
        <v>522697.31</v>
      </c>
      <c r="H20" s="92"/>
    </row>
    <row r="21" ht="18.75" customHeight="1" spans="2:8">
      <c r="B21" s="144" t="s">
        <v>103</v>
      </c>
      <c r="C21" s="145" t="s">
        <v>105</v>
      </c>
      <c r="D21" s="145" t="s">
        <v>88</v>
      </c>
      <c r="E21" s="114" t="s">
        <v>107</v>
      </c>
      <c r="F21" s="146">
        <v>210927.66</v>
      </c>
      <c r="G21" s="146">
        <v>210927.66</v>
      </c>
      <c r="H21" s="92"/>
    </row>
    <row r="22" ht="18.75" customHeight="1" spans="2:8">
      <c r="B22" s="144" t="s">
        <v>103</v>
      </c>
      <c r="C22" s="145" t="s">
        <v>105</v>
      </c>
      <c r="D22" s="145" t="s">
        <v>90</v>
      </c>
      <c r="E22" s="114" t="s">
        <v>108</v>
      </c>
      <c r="F22" s="146">
        <v>145069.47</v>
      </c>
      <c r="G22" s="146">
        <v>145069.47</v>
      </c>
      <c r="H22" s="92"/>
    </row>
    <row r="23" ht="18.75" customHeight="1" spans="2:8">
      <c r="B23" s="144" t="s">
        <v>103</v>
      </c>
      <c r="C23" s="145" t="s">
        <v>105</v>
      </c>
      <c r="D23" s="145" t="s">
        <v>109</v>
      </c>
      <c r="E23" s="114" t="s">
        <v>110</v>
      </c>
      <c r="F23" s="146">
        <v>28000</v>
      </c>
      <c r="G23" s="146">
        <v>28000</v>
      </c>
      <c r="H23" s="92"/>
    </row>
    <row r="24" ht="18.75" customHeight="1" spans="2:8">
      <c r="B24" s="144" t="s">
        <v>103</v>
      </c>
      <c r="C24" s="145" t="s">
        <v>105</v>
      </c>
      <c r="D24" s="145" t="s">
        <v>111</v>
      </c>
      <c r="E24" s="114" t="s">
        <v>112</v>
      </c>
      <c r="F24" s="146">
        <v>138700.18</v>
      </c>
      <c r="G24" s="146">
        <v>138700.18</v>
      </c>
      <c r="H24" s="92"/>
    </row>
    <row r="25" ht="18.75" customHeight="1" spans="2:8">
      <c r="B25" s="144" t="s">
        <v>113</v>
      </c>
      <c r="C25" s="145"/>
      <c r="D25" s="145"/>
      <c r="E25" s="114" t="s">
        <v>114</v>
      </c>
      <c r="F25" s="146">
        <v>562129.59</v>
      </c>
      <c r="G25" s="146">
        <v>562129.59</v>
      </c>
      <c r="H25" s="92"/>
    </row>
    <row r="26" ht="18.75" customHeight="1" spans="2:8">
      <c r="B26" s="144" t="s">
        <v>113</v>
      </c>
      <c r="C26" s="145" t="s">
        <v>90</v>
      </c>
      <c r="D26" s="145"/>
      <c r="E26" s="114" t="s">
        <v>115</v>
      </c>
      <c r="F26" s="146">
        <v>562129.59</v>
      </c>
      <c r="G26" s="146">
        <v>562129.59</v>
      </c>
      <c r="H26" s="92"/>
    </row>
    <row r="27" ht="18.75" customHeight="1" spans="2:8">
      <c r="B27" s="144" t="s">
        <v>113</v>
      </c>
      <c r="C27" s="145" t="s">
        <v>90</v>
      </c>
      <c r="D27" s="145" t="s">
        <v>88</v>
      </c>
      <c r="E27" s="114" t="s">
        <v>116</v>
      </c>
      <c r="F27" s="146">
        <v>562129.59</v>
      </c>
      <c r="G27" s="146">
        <v>562129.59</v>
      </c>
      <c r="H27" s="92"/>
    </row>
  </sheetData>
  <mergeCells count="9">
    <mergeCell ref="B1:D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43"/>
  <sheetViews>
    <sheetView workbookViewId="0">
      <pane ySplit="6" topLeftCell="A16" activePane="bottomLeft" state="frozen"/>
      <selection/>
      <selection pane="bottomLeft" activeCell="E35" sqref="E35"/>
    </sheetView>
  </sheetViews>
  <sheetFormatPr defaultColWidth="10" defaultRowHeight="13.5"/>
  <cols>
    <col min="1" max="1" width="1.5" customWidth="1"/>
    <col min="2" max="3" width="5.5" customWidth="1"/>
    <col min="4" max="4" width="9.25" customWidth="1"/>
    <col min="5" max="5" width="32.625" customWidth="1"/>
    <col min="6" max="6" width="21.625" style="120" customWidth="1"/>
    <col min="7" max="8" width="18" customWidth="1"/>
    <col min="9" max="9" width="1.5" customWidth="1"/>
    <col min="10" max="10" width="9.75" customWidth="1"/>
  </cols>
  <sheetData>
    <row r="1" ht="24.95" customHeight="1" spans="1:9">
      <c r="A1" s="121"/>
      <c r="B1" s="80"/>
      <c r="C1" s="80"/>
      <c r="D1" s="80"/>
      <c r="E1" s="122"/>
      <c r="F1" s="123"/>
      <c r="G1" s="124"/>
      <c r="H1" s="125" t="s">
        <v>212</v>
      </c>
      <c r="I1" s="139"/>
    </row>
    <row r="2" ht="22.9" customHeight="1" spans="1:9">
      <c r="A2" s="124"/>
      <c r="B2" s="126" t="s">
        <v>213</v>
      </c>
      <c r="C2" s="126"/>
      <c r="D2" s="126"/>
      <c r="E2" s="126"/>
      <c r="F2" s="126"/>
      <c r="G2" s="126"/>
      <c r="H2" s="126"/>
      <c r="I2" s="139"/>
    </row>
    <row r="3" ht="19.5" customHeight="1" spans="1:9">
      <c r="A3" s="127"/>
      <c r="B3" s="128" t="s">
        <v>6</v>
      </c>
      <c r="C3" s="128"/>
      <c r="D3" s="128"/>
      <c r="E3" s="128"/>
      <c r="G3" s="127"/>
      <c r="H3" s="129" t="s">
        <v>7</v>
      </c>
      <c r="I3" s="139"/>
    </row>
    <row r="4" ht="24.4" customHeight="1" spans="1:9">
      <c r="A4" s="130"/>
      <c r="B4" s="88" t="s">
        <v>10</v>
      </c>
      <c r="C4" s="88"/>
      <c r="D4" s="88"/>
      <c r="E4" s="88"/>
      <c r="F4" s="88" t="s">
        <v>80</v>
      </c>
      <c r="G4" s="88"/>
      <c r="H4" s="88"/>
      <c r="I4" s="139"/>
    </row>
    <row r="5" ht="20.25" customHeight="1" spans="1:9">
      <c r="A5" s="130"/>
      <c r="B5" s="88" t="s">
        <v>71</v>
      </c>
      <c r="C5" s="88"/>
      <c r="D5" s="88" t="s">
        <v>72</v>
      </c>
      <c r="E5" s="88" t="s">
        <v>84</v>
      </c>
      <c r="F5" s="88" t="s">
        <v>60</v>
      </c>
      <c r="G5" s="88" t="s">
        <v>214</v>
      </c>
      <c r="H5" s="88" t="s">
        <v>215</v>
      </c>
      <c r="I5" s="139"/>
    </row>
    <row r="6" ht="20.25" customHeight="1" spans="1:9">
      <c r="A6" s="130"/>
      <c r="B6" s="88" t="s">
        <v>74</v>
      </c>
      <c r="C6" s="88" t="s">
        <v>75</v>
      </c>
      <c r="D6" s="88"/>
      <c r="E6" s="88"/>
      <c r="F6" s="88"/>
      <c r="G6" s="88"/>
      <c r="H6" s="88"/>
      <c r="I6" s="139"/>
    </row>
    <row r="7" ht="21" customHeight="1" spans="1:9">
      <c r="A7" s="130"/>
      <c r="B7" s="88"/>
      <c r="C7" s="88"/>
      <c r="D7" s="88"/>
      <c r="E7" s="88" t="s">
        <v>77</v>
      </c>
      <c r="F7" s="131">
        <f>SUM(G7:H7)</f>
        <v>8242672.95</v>
      </c>
      <c r="G7" s="112">
        <f>SUM(G8:G31)</f>
        <v>7239544.59</v>
      </c>
      <c r="H7" s="112">
        <f>SUM(H8:H31)</f>
        <v>1003128.36</v>
      </c>
      <c r="I7" s="139"/>
    </row>
    <row r="8" ht="18" customHeight="1" spans="1:9">
      <c r="A8" s="130"/>
      <c r="B8" s="113" t="s">
        <v>168</v>
      </c>
      <c r="C8" s="132" t="s">
        <v>88</v>
      </c>
      <c r="D8" s="133">
        <v>680001</v>
      </c>
      <c r="E8" s="134" t="s">
        <v>169</v>
      </c>
      <c r="F8" s="116">
        <f>G8+H8</f>
        <v>1592460</v>
      </c>
      <c r="G8" s="135">
        <f>922092+670368</f>
        <v>1592460</v>
      </c>
      <c r="H8" s="88"/>
      <c r="I8" s="139"/>
    </row>
    <row r="9" ht="18" customHeight="1" spans="1:9">
      <c r="A9" s="130"/>
      <c r="B9" s="113" t="s">
        <v>168</v>
      </c>
      <c r="C9" s="132" t="s">
        <v>90</v>
      </c>
      <c r="D9" s="133">
        <v>680001</v>
      </c>
      <c r="E9" s="134" t="s">
        <v>170</v>
      </c>
      <c r="F9" s="116">
        <f t="shared" ref="F9:F31" si="0">G9+H9</f>
        <v>824291.28</v>
      </c>
      <c r="G9" s="135">
        <f>741097.2+83194.08</f>
        <v>824291.28</v>
      </c>
      <c r="H9" s="88"/>
      <c r="I9" s="139"/>
    </row>
    <row r="10" ht="18" customHeight="1" spans="1:9">
      <c r="A10" s="130"/>
      <c r="B10" s="113" t="s">
        <v>168</v>
      </c>
      <c r="C10" s="132" t="s">
        <v>109</v>
      </c>
      <c r="D10" s="133">
        <v>680001</v>
      </c>
      <c r="E10" s="134" t="s">
        <v>171</v>
      </c>
      <c r="F10" s="116">
        <f t="shared" si="0"/>
        <v>1076131</v>
      </c>
      <c r="G10" s="135">
        <v>1076131</v>
      </c>
      <c r="H10" s="88"/>
      <c r="I10" s="139"/>
    </row>
    <row r="11" ht="18" customHeight="1" spans="1:9">
      <c r="A11" s="130"/>
      <c r="B11" s="113" t="s">
        <v>168</v>
      </c>
      <c r="C11" s="132" t="s">
        <v>172</v>
      </c>
      <c r="D11" s="133">
        <v>680001</v>
      </c>
      <c r="E11" s="134" t="s">
        <v>173</v>
      </c>
      <c r="F11" s="116">
        <f t="shared" si="0"/>
        <v>1130457</v>
      </c>
      <c r="G11" s="135">
        <v>1130457</v>
      </c>
      <c r="H11" s="88"/>
      <c r="I11" s="139"/>
    </row>
    <row r="12" ht="18" customHeight="1" spans="1:9">
      <c r="A12" s="130"/>
      <c r="B12" s="113" t="s">
        <v>174</v>
      </c>
      <c r="C12" s="132" t="s">
        <v>92</v>
      </c>
      <c r="D12" s="133">
        <v>680001</v>
      </c>
      <c r="E12" s="134" t="s">
        <v>175</v>
      </c>
      <c r="F12" s="116">
        <f t="shared" si="0"/>
        <v>706233.64</v>
      </c>
      <c r="G12" s="135">
        <f>404790.59+301443.05</f>
        <v>706233.64</v>
      </c>
      <c r="H12" s="88"/>
      <c r="I12" s="139"/>
    </row>
    <row r="13" ht="18" customHeight="1" spans="1:9">
      <c r="A13" s="130"/>
      <c r="B13" s="113" t="s">
        <v>168</v>
      </c>
      <c r="C13" s="132" t="s">
        <v>176</v>
      </c>
      <c r="D13" s="133">
        <v>680001</v>
      </c>
      <c r="E13" s="134" t="s">
        <v>177</v>
      </c>
      <c r="F13" s="116">
        <f t="shared" si="0"/>
        <v>360699.83</v>
      </c>
      <c r="G13" s="135">
        <f>215630.36+145069.47</f>
        <v>360699.83</v>
      </c>
      <c r="H13" s="88"/>
      <c r="I13" s="139"/>
    </row>
    <row r="14" ht="18" customHeight="1" spans="1:9">
      <c r="A14" s="130"/>
      <c r="B14" s="113" t="s">
        <v>168</v>
      </c>
      <c r="C14" s="132" t="s">
        <v>105</v>
      </c>
      <c r="D14" s="133">
        <v>680001</v>
      </c>
      <c r="E14" s="134" t="s">
        <v>178</v>
      </c>
      <c r="F14" s="116">
        <f t="shared" si="0"/>
        <v>243400.46</v>
      </c>
      <c r="G14" s="135">
        <f>166609.69+76790.77</f>
        <v>243400.46</v>
      </c>
      <c r="H14" s="88"/>
      <c r="I14" s="139"/>
    </row>
    <row r="15" ht="18" customHeight="1" spans="1:9">
      <c r="A15" s="130"/>
      <c r="B15" s="113" t="s">
        <v>168</v>
      </c>
      <c r="C15" s="132" t="s">
        <v>179</v>
      </c>
      <c r="D15" s="133">
        <v>680001</v>
      </c>
      <c r="E15" s="134" t="s">
        <v>180</v>
      </c>
      <c r="F15" s="116">
        <f t="shared" si="0"/>
        <v>35082.99</v>
      </c>
      <c r="G15" s="135">
        <f>8706.72+26376.27</f>
        <v>35082.99</v>
      </c>
      <c r="H15" s="88"/>
      <c r="I15" s="139"/>
    </row>
    <row r="16" ht="18" customHeight="1" spans="1:9">
      <c r="A16" s="130"/>
      <c r="B16" s="113" t="s">
        <v>168</v>
      </c>
      <c r="C16" s="132" t="s">
        <v>181</v>
      </c>
      <c r="D16" s="133">
        <v>680001</v>
      </c>
      <c r="E16" s="134" t="s">
        <v>182</v>
      </c>
      <c r="F16" s="116">
        <f t="shared" si="0"/>
        <v>562129.59</v>
      </c>
      <c r="G16" s="135">
        <f>336047.3+226082.29</f>
        <v>562129.59</v>
      </c>
      <c r="H16" s="88"/>
      <c r="I16" s="139"/>
    </row>
    <row r="17" ht="18" customHeight="1" spans="1:9">
      <c r="A17" s="130"/>
      <c r="B17" s="113" t="s">
        <v>168</v>
      </c>
      <c r="C17" s="136" t="s">
        <v>111</v>
      </c>
      <c r="D17" s="133">
        <v>680001</v>
      </c>
      <c r="E17" s="137" t="s">
        <v>183</v>
      </c>
      <c r="F17" s="116">
        <f t="shared" si="0"/>
        <v>61074</v>
      </c>
      <c r="G17" s="135">
        <v>61074</v>
      </c>
      <c r="H17" s="88"/>
      <c r="I17" s="139"/>
    </row>
    <row r="18" ht="18" customHeight="1" spans="1:9">
      <c r="A18" s="130"/>
      <c r="B18" s="113" t="s">
        <v>184</v>
      </c>
      <c r="C18" s="136" t="s">
        <v>88</v>
      </c>
      <c r="D18" s="133">
        <v>680001</v>
      </c>
      <c r="E18" s="137" t="s">
        <v>185</v>
      </c>
      <c r="F18" s="116">
        <f t="shared" si="0"/>
        <v>107440</v>
      </c>
      <c r="G18" s="88"/>
      <c r="H18" s="135">
        <f>55420+52020</f>
        <v>107440</v>
      </c>
      <c r="I18" s="139"/>
    </row>
    <row r="19" ht="18" customHeight="1" spans="1:9">
      <c r="A19" s="130"/>
      <c r="B19" s="113" t="s">
        <v>184</v>
      </c>
      <c r="C19" s="136" t="s">
        <v>98</v>
      </c>
      <c r="D19" s="133">
        <v>680001</v>
      </c>
      <c r="E19" s="137" t="s">
        <v>187</v>
      </c>
      <c r="F19" s="116">
        <f t="shared" si="0"/>
        <v>10710</v>
      </c>
      <c r="G19" s="88"/>
      <c r="H19" s="135">
        <f>5508+5202</f>
        <v>10710</v>
      </c>
      <c r="I19" s="139"/>
    </row>
    <row r="20" ht="18" customHeight="1" spans="1:9">
      <c r="A20" s="130"/>
      <c r="B20" s="113" t="s">
        <v>184</v>
      </c>
      <c r="C20" s="136" t="s">
        <v>188</v>
      </c>
      <c r="D20" s="133">
        <v>680001</v>
      </c>
      <c r="E20" s="137" t="s">
        <v>189</v>
      </c>
      <c r="F20" s="116">
        <f t="shared" si="0"/>
        <v>26775</v>
      </c>
      <c r="G20" s="88"/>
      <c r="H20" s="135">
        <f>13770+13005</f>
        <v>26775</v>
      </c>
      <c r="I20" s="139"/>
    </row>
    <row r="21" ht="18" customHeight="1" spans="1:9">
      <c r="A21" s="130"/>
      <c r="B21" s="113" t="s">
        <v>184</v>
      </c>
      <c r="C21" s="136" t="s">
        <v>172</v>
      </c>
      <c r="D21" s="133">
        <v>680001</v>
      </c>
      <c r="E21" s="137" t="s">
        <v>190</v>
      </c>
      <c r="F21" s="116">
        <f t="shared" si="0"/>
        <v>38004</v>
      </c>
      <c r="G21" s="88"/>
      <c r="H21" s="135">
        <v>38004</v>
      </c>
      <c r="I21" s="139"/>
    </row>
    <row r="22" ht="18" customHeight="1" spans="1:9">
      <c r="A22" s="130"/>
      <c r="B22" s="113" t="s">
        <v>184</v>
      </c>
      <c r="C22" s="136" t="s">
        <v>105</v>
      </c>
      <c r="D22" s="133">
        <v>680001</v>
      </c>
      <c r="E22" s="137" t="s">
        <v>191</v>
      </c>
      <c r="F22" s="116">
        <f t="shared" si="0"/>
        <v>321300</v>
      </c>
      <c r="G22" s="88"/>
      <c r="H22" s="135">
        <f>165240+156060</f>
        <v>321300</v>
      </c>
      <c r="I22" s="139"/>
    </row>
    <row r="23" ht="18" customHeight="1" spans="1:9">
      <c r="A23" s="130"/>
      <c r="B23" s="113" t="s">
        <v>184</v>
      </c>
      <c r="C23" s="136" t="s">
        <v>192</v>
      </c>
      <c r="D23" s="133">
        <v>680001</v>
      </c>
      <c r="E23" s="137" t="s">
        <v>193</v>
      </c>
      <c r="F23" s="116">
        <f t="shared" si="0"/>
        <v>13158</v>
      </c>
      <c r="G23" s="88"/>
      <c r="H23" s="135">
        <v>13158</v>
      </c>
      <c r="I23" s="139"/>
    </row>
    <row r="24" ht="18" customHeight="1" spans="1:9">
      <c r="A24" s="130"/>
      <c r="B24" s="113" t="s">
        <v>184</v>
      </c>
      <c r="C24" s="136" t="s">
        <v>196</v>
      </c>
      <c r="D24" s="133">
        <v>680001</v>
      </c>
      <c r="E24" s="137" t="s">
        <v>197</v>
      </c>
      <c r="F24" s="116">
        <f t="shared" si="0"/>
        <v>92466.78</v>
      </c>
      <c r="G24" s="88"/>
      <c r="H24" s="135">
        <f>54786.4+37680.38</f>
        <v>92466.78</v>
      </c>
      <c r="I24" s="139"/>
    </row>
    <row r="25" ht="18" customHeight="1" spans="1:9">
      <c r="A25" s="130"/>
      <c r="B25" s="113" t="s">
        <v>184</v>
      </c>
      <c r="C25" s="136" t="s">
        <v>198</v>
      </c>
      <c r="D25" s="133">
        <v>680001</v>
      </c>
      <c r="E25" s="137" t="s">
        <v>199</v>
      </c>
      <c r="F25" s="116">
        <f t="shared" si="0"/>
        <v>61773.8</v>
      </c>
      <c r="G25" s="88"/>
      <c r="H25" s="135">
        <f>41662.76+20111.04</f>
        <v>61773.8</v>
      </c>
      <c r="I25" s="139"/>
    </row>
    <row r="26" ht="18" customHeight="1" spans="1:9">
      <c r="A26" s="130"/>
      <c r="B26" s="113" t="s">
        <v>184</v>
      </c>
      <c r="C26" s="136" t="s">
        <v>200</v>
      </c>
      <c r="D26" s="133">
        <v>680001</v>
      </c>
      <c r="E26" s="137" t="s">
        <v>201</v>
      </c>
      <c r="F26" s="116">
        <f t="shared" si="0"/>
        <v>32400</v>
      </c>
      <c r="G26" s="88"/>
      <c r="H26" s="135">
        <v>32400</v>
      </c>
      <c r="I26" s="139"/>
    </row>
    <row r="27" ht="18" customHeight="1" spans="1:9">
      <c r="A27" s="130"/>
      <c r="B27" s="113" t="s">
        <v>184</v>
      </c>
      <c r="C27" s="136" t="s">
        <v>202</v>
      </c>
      <c r="D27" s="133">
        <v>680001</v>
      </c>
      <c r="E27" s="137" t="s">
        <v>203</v>
      </c>
      <c r="F27" s="116">
        <f t="shared" si="0"/>
        <v>180000</v>
      </c>
      <c r="G27" s="88"/>
      <c r="H27" s="135">
        <v>180000</v>
      </c>
      <c r="I27" s="139"/>
    </row>
    <row r="28" ht="18" customHeight="1" spans="1:9">
      <c r="A28" s="130"/>
      <c r="B28" s="113" t="s">
        <v>184</v>
      </c>
      <c r="C28" s="136" t="s">
        <v>111</v>
      </c>
      <c r="D28" s="133">
        <v>680001</v>
      </c>
      <c r="E28" s="137" t="s">
        <v>204</v>
      </c>
      <c r="F28" s="116">
        <f t="shared" si="0"/>
        <v>119100.78</v>
      </c>
      <c r="G28" s="88"/>
      <c r="H28" s="135">
        <f>88132.24+30968.54</f>
        <v>119100.78</v>
      </c>
      <c r="I28" s="139"/>
    </row>
    <row r="29" ht="18" customHeight="1" spans="2:8">
      <c r="B29" s="113" t="s">
        <v>205</v>
      </c>
      <c r="C29" s="136" t="s">
        <v>90</v>
      </c>
      <c r="D29" s="133">
        <v>680001</v>
      </c>
      <c r="E29" s="137" t="s">
        <v>206</v>
      </c>
      <c r="F29" s="116">
        <f t="shared" si="0"/>
        <v>3196.8</v>
      </c>
      <c r="G29" s="135">
        <v>3196.8</v>
      </c>
      <c r="H29" s="138"/>
    </row>
    <row r="30" ht="18" customHeight="1" spans="2:8">
      <c r="B30" s="113" t="s">
        <v>205</v>
      </c>
      <c r="C30" s="136" t="s">
        <v>98</v>
      </c>
      <c r="D30" s="133">
        <v>680001</v>
      </c>
      <c r="E30" s="137" t="s">
        <v>207</v>
      </c>
      <c r="F30" s="116">
        <f t="shared" si="0"/>
        <v>625988</v>
      </c>
      <c r="G30" s="135">
        <v>625988</v>
      </c>
      <c r="H30" s="138"/>
    </row>
    <row r="31" ht="18" customHeight="1" spans="2:8">
      <c r="B31" s="113" t="s">
        <v>205</v>
      </c>
      <c r="C31" s="136" t="s">
        <v>172</v>
      </c>
      <c r="D31" s="133">
        <v>680001</v>
      </c>
      <c r="E31" s="137" t="s">
        <v>208</v>
      </c>
      <c r="F31" s="116">
        <f t="shared" si="0"/>
        <v>18400</v>
      </c>
      <c r="G31" s="135">
        <v>18400</v>
      </c>
      <c r="H31" s="138"/>
    </row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  <row r="40" ht="27" customHeight="1"/>
    <row r="41" ht="27" customHeight="1"/>
    <row r="42" ht="27" customHeight="1"/>
    <row r="43" ht="27" customHeight="1"/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32"/>
  <sheetViews>
    <sheetView workbookViewId="0">
      <pane ySplit="5" topLeftCell="A6" activePane="bottomLeft" state="frozen"/>
      <selection/>
      <selection pane="bottomLeft" activeCell="H20" sqref="H20"/>
    </sheetView>
  </sheetViews>
  <sheetFormatPr defaultColWidth="10" defaultRowHeight="13.5"/>
  <cols>
    <col min="1" max="1" width="1.5" style="78" customWidth="1"/>
    <col min="2" max="4" width="4.875" style="78" customWidth="1"/>
    <col min="5" max="5" width="10" style="78" customWidth="1"/>
    <col min="6" max="6" width="19.375" style="78" customWidth="1"/>
    <col min="7" max="7" width="42.75" style="78" customWidth="1"/>
    <col min="8" max="8" width="25.375" style="78" customWidth="1"/>
    <col min="9" max="9" width="1.5" style="78" customWidth="1"/>
    <col min="10" max="12" width="9.75" style="78" customWidth="1"/>
    <col min="13" max="16384" width="10" style="78"/>
  </cols>
  <sheetData>
    <row r="1" ht="24.95" customHeight="1" spans="1:9">
      <c r="A1" s="79"/>
      <c r="B1" s="80"/>
      <c r="C1" s="87"/>
      <c r="D1" s="87"/>
      <c r="E1" s="87"/>
      <c r="F1" s="87"/>
      <c r="G1" s="87"/>
      <c r="H1" s="96" t="s">
        <v>216</v>
      </c>
      <c r="I1" s="87"/>
    </row>
    <row r="2" ht="22.9" customHeight="1" spans="1:9">
      <c r="A2" s="79"/>
      <c r="B2" s="84" t="s">
        <v>217</v>
      </c>
      <c r="C2" s="84"/>
      <c r="D2" s="84"/>
      <c r="E2" s="84"/>
      <c r="F2" s="84"/>
      <c r="G2" s="84"/>
      <c r="H2" s="84"/>
      <c r="I2" s="87" t="s">
        <v>4</v>
      </c>
    </row>
    <row r="3" ht="19.5" customHeight="1" spans="1:9">
      <c r="A3" s="85"/>
      <c r="B3" s="86" t="s">
        <v>6</v>
      </c>
      <c r="C3" s="86"/>
      <c r="D3" s="86"/>
      <c r="E3" s="86"/>
      <c r="F3" s="86"/>
      <c r="G3" s="86"/>
      <c r="H3" s="111" t="s">
        <v>7</v>
      </c>
      <c r="I3" s="98"/>
    </row>
    <row r="4" ht="24.4" customHeight="1" spans="1:9">
      <c r="A4" s="89"/>
      <c r="B4" s="88" t="s">
        <v>71</v>
      </c>
      <c r="C4" s="88"/>
      <c r="D4" s="88"/>
      <c r="E4" s="88" t="s">
        <v>72</v>
      </c>
      <c r="F4" s="88" t="s">
        <v>84</v>
      </c>
      <c r="G4" s="88" t="s">
        <v>218</v>
      </c>
      <c r="H4" s="88" t="s">
        <v>219</v>
      </c>
      <c r="I4" s="99"/>
    </row>
    <row r="5" ht="24.4" customHeight="1" spans="1:9">
      <c r="A5" s="89"/>
      <c r="B5" s="88" t="s">
        <v>74</v>
      </c>
      <c r="C5" s="88" t="s">
        <v>75</v>
      </c>
      <c r="D5" s="88" t="s">
        <v>76</v>
      </c>
      <c r="E5" s="88"/>
      <c r="F5" s="88"/>
      <c r="G5" s="88"/>
      <c r="H5" s="88"/>
      <c r="I5" s="100"/>
    </row>
    <row r="6" ht="22.9" customHeight="1" spans="1:9">
      <c r="A6" s="90"/>
      <c r="B6" s="88"/>
      <c r="C6" s="88"/>
      <c r="D6" s="88"/>
      <c r="E6" s="88"/>
      <c r="F6" s="88"/>
      <c r="G6" s="88" t="s">
        <v>77</v>
      </c>
      <c r="H6" s="112">
        <f>H7</f>
        <v>5085000</v>
      </c>
      <c r="I6" s="101"/>
    </row>
    <row r="7" ht="22.9" customHeight="1" spans="1:9">
      <c r="A7" s="90"/>
      <c r="B7" s="113" t="s">
        <v>85</v>
      </c>
      <c r="C7" s="113"/>
      <c r="D7" s="113"/>
      <c r="E7" s="93">
        <v>680001</v>
      </c>
      <c r="F7" s="114" t="s">
        <v>86</v>
      </c>
      <c r="G7" s="115"/>
      <c r="H7" s="116">
        <f>H8</f>
        <v>5085000</v>
      </c>
      <c r="I7" s="101"/>
    </row>
    <row r="8" ht="22.9" customHeight="1" spans="1:9">
      <c r="A8" s="90"/>
      <c r="B8" s="113" t="s">
        <v>85</v>
      </c>
      <c r="C8" s="113" t="s">
        <v>181</v>
      </c>
      <c r="D8" s="113"/>
      <c r="E8" s="88"/>
      <c r="F8" s="114" t="s">
        <v>87</v>
      </c>
      <c r="G8" s="115"/>
      <c r="H8" s="116">
        <f>SUM(H9:H11)</f>
        <v>5085000</v>
      </c>
      <c r="I8" s="101"/>
    </row>
    <row r="9" ht="22.9" customHeight="1" spans="1:9">
      <c r="A9" s="90"/>
      <c r="B9" s="113" t="s">
        <v>85</v>
      </c>
      <c r="C9" s="113">
        <v>13</v>
      </c>
      <c r="D9" s="113" t="s">
        <v>90</v>
      </c>
      <c r="E9" s="88"/>
      <c r="F9" s="117" t="s">
        <v>220</v>
      </c>
      <c r="G9" s="118" t="s">
        <v>221</v>
      </c>
      <c r="H9" s="116">
        <v>35000</v>
      </c>
      <c r="I9" s="101"/>
    </row>
    <row r="10" ht="22.9" customHeight="1" spans="1:9">
      <c r="A10" s="90"/>
      <c r="B10" s="113" t="s">
        <v>85</v>
      </c>
      <c r="C10" s="113">
        <v>13</v>
      </c>
      <c r="D10" s="113" t="s">
        <v>90</v>
      </c>
      <c r="E10" s="88"/>
      <c r="F10" s="117" t="s">
        <v>220</v>
      </c>
      <c r="G10" s="118" t="s">
        <v>222</v>
      </c>
      <c r="H10" s="116">
        <v>50000</v>
      </c>
      <c r="I10" s="101"/>
    </row>
    <row r="11" ht="22.9" customHeight="1" spans="1:9">
      <c r="A11" s="90"/>
      <c r="B11" s="113" t="s">
        <v>85</v>
      </c>
      <c r="C11" s="113" t="s">
        <v>181</v>
      </c>
      <c r="D11" s="113" t="s">
        <v>92</v>
      </c>
      <c r="E11" s="88"/>
      <c r="F11" s="117" t="s">
        <v>223</v>
      </c>
      <c r="G11" s="118" t="s">
        <v>224</v>
      </c>
      <c r="H11" s="116">
        <v>5000000</v>
      </c>
      <c r="I11" s="101"/>
    </row>
    <row r="12" ht="22.9" customHeight="1" spans="1:9">
      <c r="A12" s="90"/>
      <c r="B12" s="119"/>
      <c r="C12" s="119"/>
      <c r="D12" s="119"/>
      <c r="E12" s="88"/>
      <c r="F12" s="88"/>
      <c r="G12" s="88"/>
      <c r="H12" s="92"/>
      <c r="I12" s="101"/>
    </row>
    <row r="13" ht="22.9" customHeight="1" spans="1:9">
      <c r="A13" s="90"/>
      <c r="B13" s="119"/>
      <c r="C13" s="119"/>
      <c r="D13" s="119"/>
      <c r="E13" s="88"/>
      <c r="F13" s="88"/>
      <c r="G13" s="88"/>
      <c r="H13" s="92"/>
      <c r="I13" s="101"/>
    </row>
    <row r="14" ht="22.9" customHeight="1" spans="1:9">
      <c r="A14" s="90"/>
      <c r="B14" s="119"/>
      <c r="C14" s="119"/>
      <c r="D14" s="119"/>
      <c r="E14" s="88"/>
      <c r="F14" s="88"/>
      <c r="G14" s="88"/>
      <c r="H14" s="92"/>
      <c r="I14" s="101"/>
    </row>
    <row r="15" ht="22.9" customHeight="1" spans="1:9">
      <c r="A15" s="90"/>
      <c r="B15" s="119"/>
      <c r="C15" s="119"/>
      <c r="D15" s="119"/>
      <c r="E15" s="88"/>
      <c r="F15" s="88"/>
      <c r="G15" s="88"/>
      <c r="H15" s="92"/>
      <c r="I15" s="101"/>
    </row>
    <row r="16" ht="22.9" customHeight="1" spans="1:9">
      <c r="A16" s="90"/>
      <c r="B16" s="119"/>
      <c r="C16" s="119"/>
      <c r="D16" s="119"/>
      <c r="E16" s="88"/>
      <c r="F16" s="88"/>
      <c r="G16" s="88"/>
      <c r="H16" s="92"/>
      <c r="I16" s="101"/>
    </row>
    <row r="17" ht="22.9" customHeight="1" spans="1:9">
      <c r="A17" s="90"/>
      <c r="B17" s="119"/>
      <c r="C17" s="119"/>
      <c r="D17" s="119"/>
      <c r="E17" s="88"/>
      <c r="F17" s="88"/>
      <c r="G17" s="88"/>
      <c r="H17" s="92"/>
      <c r="I17" s="101"/>
    </row>
    <row r="18" ht="22.9" customHeight="1" spans="1:9">
      <c r="A18" s="90"/>
      <c r="B18" s="119"/>
      <c r="C18" s="119"/>
      <c r="D18" s="119"/>
      <c r="E18" s="88"/>
      <c r="F18" s="88"/>
      <c r="G18" s="88"/>
      <c r="H18" s="92"/>
      <c r="I18" s="101"/>
    </row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  <row r="32" ht="27" customHeight="1"/>
  </sheetData>
  <mergeCells count="7">
    <mergeCell ref="B2:H2"/>
    <mergeCell ref="B3:G3"/>
    <mergeCell ref="B4:D4"/>
    <mergeCell ref="E4:E5"/>
    <mergeCell ref="F4:F5"/>
    <mergeCell ref="G4:G5"/>
    <mergeCell ref="H4:H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22"/>
  <sheetViews>
    <sheetView workbookViewId="0">
      <pane ySplit="6" topLeftCell="A7" activePane="bottomLeft" state="frozen"/>
      <selection/>
      <selection pane="bottomLeft" activeCell="D13" sqref="D13"/>
    </sheetView>
  </sheetViews>
  <sheetFormatPr defaultColWidth="10" defaultRowHeight="13.5"/>
  <cols>
    <col min="1" max="1" width="1.5" style="78" customWidth="1"/>
    <col min="2" max="2" width="10.875" style="78" customWidth="1"/>
    <col min="3" max="3" width="20.125" style="78" customWidth="1"/>
    <col min="4" max="4" width="15.5" style="78" customWidth="1"/>
    <col min="5" max="5" width="17" style="78" customWidth="1"/>
    <col min="6" max="6" width="17.25" style="78" customWidth="1"/>
    <col min="7" max="7" width="19.5" style="78" customWidth="1"/>
    <col min="8" max="8" width="17.25" style="78" customWidth="1"/>
    <col min="9" max="9" width="15.75" style="78" customWidth="1"/>
    <col min="10" max="10" width="1.5" style="78" customWidth="1"/>
    <col min="11" max="11" width="9.75" style="78" customWidth="1"/>
    <col min="12" max="16384" width="10" style="78"/>
  </cols>
  <sheetData>
    <row r="1" ht="24.95" customHeight="1" spans="1:10">
      <c r="A1" s="79"/>
      <c r="B1" s="79"/>
      <c r="C1" s="79"/>
      <c r="D1" s="80"/>
      <c r="E1" s="83"/>
      <c r="F1" s="83"/>
      <c r="G1" s="83"/>
      <c r="H1" s="83"/>
      <c r="I1" s="96" t="s">
        <v>225</v>
      </c>
      <c r="J1" s="87"/>
    </row>
    <row r="2" ht="22.9" customHeight="1" spans="1:10">
      <c r="A2" s="79"/>
      <c r="B2" s="103" t="s">
        <v>226</v>
      </c>
      <c r="C2" s="104"/>
      <c r="D2" s="104"/>
      <c r="E2" s="104"/>
      <c r="F2" s="104"/>
      <c r="G2" s="104"/>
      <c r="H2" s="104"/>
      <c r="I2" s="107"/>
      <c r="J2" s="87" t="s">
        <v>4</v>
      </c>
    </row>
    <row r="3" ht="19.5" customHeight="1" spans="1:10">
      <c r="A3" s="85"/>
      <c r="B3" s="86" t="s">
        <v>6</v>
      </c>
      <c r="C3" s="86"/>
      <c r="F3" s="97"/>
      <c r="G3" s="97"/>
      <c r="H3" s="97"/>
      <c r="I3" s="97" t="s">
        <v>7</v>
      </c>
      <c r="J3" s="98"/>
    </row>
    <row r="4" ht="24.4" customHeight="1" spans="1:10">
      <c r="A4" s="87"/>
      <c r="B4" s="88" t="s">
        <v>227</v>
      </c>
      <c r="C4" s="88" t="s">
        <v>73</v>
      </c>
      <c r="D4" s="88" t="s">
        <v>228</v>
      </c>
      <c r="E4" s="88"/>
      <c r="F4" s="88"/>
      <c r="G4" s="88"/>
      <c r="H4" s="88"/>
      <c r="I4" s="88"/>
      <c r="J4" s="99"/>
    </row>
    <row r="5" ht="24.4" customHeight="1" spans="1:10">
      <c r="A5" s="89"/>
      <c r="B5" s="88"/>
      <c r="C5" s="88"/>
      <c r="D5" s="88" t="s">
        <v>60</v>
      </c>
      <c r="E5" s="105" t="s">
        <v>229</v>
      </c>
      <c r="F5" s="88" t="s">
        <v>230</v>
      </c>
      <c r="G5" s="88"/>
      <c r="H5" s="88"/>
      <c r="I5" s="88" t="s">
        <v>193</v>
      </c>
      <c r="J5" s="99"/>
    </row>
    <row r="6" ht="24.4" customHeight="1" spans="1:10">
      <c r="A6" s="89"/>
      <c r="B6" s="88"/>
      <c r="C6" s="88"/>
      <c r="D6" s="88"/>
      <c r="E6" s="105"/>
      <c r="F6" s="88" t="s">
        <v>167</v>
      </c>
      <c r="G6" s="88" t="s">
        <v>231</v>
      </c>
      <c r="H6" s="88" t="s">
        <v>232</v>
      </c>
      <c r="I6" s="88"/>
      <c r="J6" s="100"/>
    </row>
    <row r="7" ht="27" customHeight="1" spans="1:10">
      <c r="A7" s="90"/>
      <c r="B7" s="88"/>
      <c r="C7" s="88" t="s">
        <v>77</v>
      </c>
      <c r="D7" s="92">
        <f>F7+I7</f>
        <v>45558</v>
      </c>
      <c r="E7" s="92"/>
      <c r="F7" s="92">
        <f>H7</f>
        <v>32400</v>
      </c>
      <c r="G7" s="92"/>
      <c r="H7" s="109">
        <v>32400</v>
      </c>
      <c r="I7" s="109">
        <v>13158</v>
      </c>
      <c r="J7" s="101"/>
    </row>
    <row r="8" ht="27" customHeight="1" spans="1:10">
      <c r="A8" s="90"/>
      <c r="B8" s="93">
        <v>680001</v>
      </c>
      <c r="C8" s="93" t="s">
        <v>0</v>
      </c>
      <c r="D8" s="108">
        <f>F8+I8</f>
        <v>45558</v>
      </c>
      <c r="E8" s="108"/>
      <c r="F8" s="108">
        <f>H8</f>
        <v>32400</v>
      </c>
      <c r="G8" s="92"/>
      <c r="H8" s="110">
        <v>32400</v>
      </c>
      <c r="I8" s="110">
        <v>13158</v>
      </c>
      <c r="J8" s="101"/>
    </row>
    <row r="9" ht="27" customHeight="1" spans="1:10">
      <c r="A9" s="90"/>
      <c r="B9" s="93"/>
      <c r="C9" s="93"/>
      <c r="D9" s="92"/>
      <c r="E9" s="92"/>
      <c r="F9" s="92"/>
      <c r="G9" s="92"/>
      <c r="H9" s="92"/>
      <c r="I9" s="92"/>
      <c r="J9" s="101"/>
    </row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G7" sqref="G7"/>
    </sheetView>
  </sheetViews>
  <sheetFormatPr defaultColWidth="10" defaultRowHeight="13.5"/>
  <cols>
    <col min="1" max="1" width="1.5" style="78" customWidth="1"/>
    <col min="2" max="4" width="6.125" style="78" customWidth="1"/>
    <col min="5" max="5" width="15.125" style="78" customWidth="1"/>
    <col min="6" max="6" width="50" style="78" customWidth="1"/>
    <col min="7" max="9" width="18.375" style="78" customWidth="1"/>
    <col min="10" max="10" width="1.5" style="78" customWidth="1"/>
    <col min="11" max="13" width="9.75" style="78" customWidth="1"/>
    <col min="14" max="16384" width="10" style="78"/>
  </cols>
  <sheetData>
    <row r="1" ht="24.95" customHeight="1" spans="1:10">
      <c r="A1" s="79"/>
      <c r="B1" s="80"/>
      <c r="C1" s="80"/>
      <c r="D1" s="80"/>
      <c r="E1" s="81"/>
      <c r="F1" s="82"/>
      <c r="G1" s="83"/>
      <c r="H1" s="83"/>
      <c r="I1" s="96" t="s">
        <v>233</v>
      </c>
      <c r="J1" s="87"/>
    </row>
    <row r="2" ht="22.9" customHeight="1" spans="1:10">
      <c r="A2" s="79"/>
      <c r="B2" s="84" t="s">
        <v>234</v>
      </c>
      <c r="C2" s="84"/>
      <c r="D2" s="84"/>
      <c r="E2" s="84"/>
      <c r="F2" s="84"/>
      <c r="G2" s="84"/>
      <c r="H2" s="84"/>
      <c r="I2" s="84"/>
      <c r="J2" s="87" t="s">
        <v>4</v>
      </c>
    </row>
    <row r="3" ht="19.5" customHeight="1" spans="1:10">
      <c r="A3" s="85"/>
      <c r="B3" s="86" t="s">
        <v>6</v>
      </c>
      <c r="C3" s="86"/>
      <c r="D3" s="86"/>
      <c r="E3" s="86"/>
      <c r="F3" s="86"/>
      <c r="G3" s="85"/>
      <c r="H3" s="85"/>
      <c r="I3" s="97" t="s">
        <v>7</v>
      </c>
      <c r="J3" s="98"/>
    </row>
    <row r="4" ht="24.4" customHeight="1" spans="1:10">
      <c r="A4" s="87"/>
      <c r="B4" s="88" t="s">
        <v>10</v>
      </c>
      <c r="C4" s="88"/>
      <c r="D4" s="88"/>
      <c r="E4" s="88"/>
      <c r="F4" s="88"/>
      <c r="G4" s="88" t="s">
        <v>235</v>
      </c>
      <c r="H4" s="88"/>
      <c r="I4" s="88"/>
      <c r="J4" s="99"/>
    </row>
    <row r="5" ht="24.4" customHeight="1" spans="1:10">
      <c r="A5" s="89"/>
      <c r="B5" s="88" t="s">
        <v>71</v>
      </c>
      <c r="C5" s="88"/>
      <c r="D5" s="88"/>
      <c r="E5" s="88" t="s">
        <v>72</v>
      </c>
      <c r="F5" s="88" t="s">
        <v>84</v>
      </c>
      <c r="G5" s="88" t="s">
        <v>60</v>
      </c>
      <c r="H5" s="88" t="s">
        <v>80</v>
      </c>
      <c r="I5" s="88" t="s">
        <v>81</v>
      </c>
      <c r="J5" s="99"/>
    </row>
    <row r="6" ht="24.4" customHeight="1" spans="1:10">
      <c r="A6" s="89"/>
      <c r="B6" s="88" t="s">
        <v>74</v>
      </c>
      <c r="C6" s="88" t="s">
        <v>75</v>
      </c>
      <c r="D6" s="88" t="s">
        <v>76</v>
      </c>
      <c r="E6" s="88"/>
      <c r="F6" s="88"/>
      <c r="G6" s="88"/>
      <c r="H6" s="88"/>
      <c r="I6" s="88"/>
      <c r="J6" s="100"/>
    </row>
    <row r="7" ht="27" customHeight="1" spans="1:10">
      <c r="A7" s="90"/>
      <c r="B7" s="88"/>
      <c r="C7" s="88"/>
      <c r="D7" s="88"/>
      <c r="E7" s="88"/>
      <c r="F7" s="88" t="s">
        <v>77</v>
      </c>
      <c r="G7" s="91" t="s">
        <v>236</v>
      </c>
      <c r="H7" s="92"/>
      <c r="I7" s="92"/>
      <c r="J7" s="101"/>
    </row>
    <row r="8" ht="27" customHeight="1" spans="1:10">
      <c r="A8" s="90"/>
      <c r="B8" s="88"/>
      <c r="C8" s="88"/>
      <c r="D8" s="88"/>
      <c r="E8" s="93"/>
      <c r="F8" s="91"/>
      <c r="G8" s="91"/>
      <c r="H8" s="92"/>
      <c r="I8" s="92"/>
      <c r="J8" s="101"/>
    </row>
    <row r="9" ht="27" customHeight="1" spans="1:10">
      <c r="A9" s="90"/>
      <c r="B9" s="88"/>
      <c r="C9" s="88"/>
      <c r="D9" s="88"/>
      <c r="E9" s="88"/>
      <c r="F9" s="88"/>
      <c r="G9" s="92"/>
      <c r="H9" s="92"/>
      <c r="I9" s="92"/>
      <c r="J9" s="101"/>
    </row>
    <row r="10" ht="27" customHeight="1" spans="1:10">
      <c r="A10" s="90"/>
      <c r="B10" s="88"/>
      <c r="C10" s="88"/>
      <c r="D10" s="88"/>
      <c r="E10" s="88"/>
      <c r="F10" s="88"/>
      <c r="G10" s="92"/>
      <c r="H10" s="92"/>
      <c r="I10" s="92"/>
      <c r="J10" s="101"/>
    </row>
    <row r="11" ht="27" customHeight="1" spans="1:10">
      <c r="A11" s="90"/>
      <c r="B11" s="88"/>
      <c r="C11" s="88"/>
      <c r="D11" s="88"/>
      <c r="E11" s="88"/>
      <c r="F11" s="88"/>
      <c r="G11" s="92"/>
      <c r="H11" s="92"/>
      <c r="I11" s="92"/>
      <c r="J11" s="101"/>
    </row>
    <row r="12" ht="27" customHeight="1" spans="1:10">
      <c r="A12" s="90"/>
      <c r="B12" s="88"/>
      <c r="C12" s="88"/>
      <c r="D12" s="88"/>
      <c r="E12" s="88"/>
      <c r="F12" s="88"/>
      <c r="G12" s="92"/>
      <c r="H12" s="92"/>
      <c r="I12" s="92"/>
      <c r="J12" s="101"/>
    </row>
    <row r="13" ht="27" customHeight="1" spans="1:10">
      <c r="A13" s="90"/>
      <c r="B13" s="88"/>
      <c r="C13" s="88"/>
      <c r="D13" s="88"/>
      <c r="E13" s="88"/>
      <c r="F13" s="88"/>
      <c r="G13" s="92"/>
      <c r="H13" s="92"/>
      <c r="I13" s="92"/>
      <c r="J13" s="101"/>
    </row>
    <row r="14" ht="27" customHeight="1" spans="1:10">
      <c r="A14" s="90"/>
      <c r="B14" s="88"/>
      <c r="C14" s="88"/>
      <c r="D14" s="88"/>
      <c r="E14" s="88"/>
      <c r="F14" s="88"/>
      <c r="G14" s="92"/>
      <c r="H14" s="92"/>
      <c r="I14" s="92"/>
      <c r="J14" s="101"/>
    </row>
    <row r="15" ht="27" customHeight="1" spans="1:10">
      <c r="A15" s="89"/>
      <c r="B15" s="93"/>
      <c r="C15" s="93"/>
      <c r="D15" s="93"/>
      <c r="E15" s="93"/>
      <c r="F15" s="93" t="s">
        <v>24</v>
      </c>
      <c r="G15" s="108"/>
      <c r="H15" s="108"/>
      <c r="I15" s="108"/>
      <c r="J15" s="100"/>
    </row>
    <row r="16" ht="27" customHeight="1" spans="1:10">
      <c r="A16" s="94"/>
      <c r="B16" s="95"/>
      <c r="C16" s="95"/>
      <c r="D16" s="95"/>
      <c r="E16" s="95"/>
      <c r="F16" s="94"/>
      <c r="G16" s="94"/>
      <c r="H16" s="94"/>
      <c r="I16" s="94"/>
      <c r="J16" s="102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I1" sqref="I1"/>
    </sheetView>
  </sheetViews>
  <sheetFormatPr defaultColWidth="10" defaultRowHeight="13.5"/>
  <cols>
    <col min="1" max="1" width="1.5" style="78" customWidth="1"/>
    <col min="2" max="2" width="17.75" style="78" customWidth="1"/>
    <col min="3" max="3" width="19.25" style="78" customWidth="1"/>
    <col min="4" max="9" width="19.875" style="78" customWidth="1"/>
    <col min="10" max="10" width="1.5" style="78" customWidth="1"/>
    <col min="11" max="11" width="9.75" style="78" customWidth="1"/>
    <col min="12" max="16384" width="10" style="78"/>
  </cols>
  <sheetData>
    <row r="1" ht="24.95" customHeight="1" spans="1:10">
      <c r="A1" s="79"/>
      <c r="B1" s="79"/>
      <c r="C1" s="79"/>
      <c r="D1" s="80"/>
      <c r="E1" s="83"/>
      <c r="F1" s="83"/>
      <c r="G1" s="83"/>
      <c r="H1" s="83"/>
      <c r="I1" s="96" t="s">
        <v>237</v>
      </c>
      <c r="J1" s="87"/>
    </row>
    <row r="2" ht="22.9" customHeight="1" spans="1:10">
      <c r="A2" s="79"/>
      <c r="B2" s="103" t="s">
        <v>238</v>
      </c>
      <c r="C2" s="104"/>
      <c r="D2" s="104"/>
      <c r="E2" s="104"/>
      <c r="F2" s="104"/>
      <c r="G2" s="104"/>
      <c r="H2" s="104"/>
      <c r="I2" s="107"/>
      <c r="J2" s="87" t="s">
        <v>4</v>
      </c>
    </row>
    <row r="3" ht="19.5" customHeight="1" spans="1:10">
      <c r="A3" s="85"/>
      <c r="B3" s="86" t="s">
        <v>6</v>
      </c>
      <c r="C3" s="86"/>
      <c r="F3" s="97"/>
      <c r="G3" s="97"/>
      <c r="H3" s="97"/>
      <c r="I3" s="97" t="s">
        <v>7</v>
      </c>
      <c r="J3" s="98"/>
    </row>
    <row r="4" ht="24.4" customHeight="1" spans="1:10">
      <c r="A4" s="87"/>
      <c r="B4" s="88" t="s">
        <v>227</v>
      </c>
      <c r="C4" s="88" t="s">
        <v>239</v>
      </c>
      <c r="D4" s="88" t="s">
        <v>228</v>
      </c>
      <c r="E4" s="88"/>
      <c r="F4" s="88"/>
      <c r="G4" s="88"/>
      <c r="H4" s="88"/>
      <c r="I4" s="88"/>
      <c r="J4" s="99"/>
    </row>
    <row r="5" ht="24.4" customHeight="1" spans="1:10">
      <c r="A5" s="89"/>
      <c r="B5" s="88"/>
      <c r="C5" s="88"/>
      <c r="D5" s="88" t="s">
        <v>60</v>
      </c>
      <c r="E5" s="105" t="s">
        <v>229</v>
      </c>
      <c r="F5" s="88" t="s">
        <v>230</v>
      </c>
      <c r="G5" s="88"/>
      <c r="H5" s="88"/>
      <c r="I5" s="88" t="s">
        <v>193</v>
      </c>
      <c r="J5" s="99"/>
    </row>
    <row r="6" ht="24.4" customHeight="1" spans="1:10">
      <c r="A6" s="89"/>
      <c r="B6" s="88"/>
      <c r="C6" s="88"/>
      <c r="D6" s="88"/>
      <c r="E6" s="105"/>
      <c r="F6" s="88" t="s">
        <v>167</v>
      </c>
      <c r="G6" s="88" t="s">
        <v>231</v>
      </c>
      <c r="H6" s="88" t="s">
        <v>232</v>
      </c>
      <c r="I6" s="88"/>
      <c r="J6" s="100"/>
    </row>
    <row r="7" ht="27" customHeight="1" spans="1:10">
      <c r="A7" s="90"/>
      <c r="B7" s="88"/>
      <c r="C7" s="88" t="s">
        <v>77</v>
      </c>
      <c r="D7" s="91" t="s">
        <v>236</v>
      </c>
      <c r="E7" s="92"/>
      <c r="F7" s="92"/>
      <c r="G7" s="92"/>
      <c r="H7" s="92"/>
      <c r="I7" s="92"/>
      <c r="J7" s="101"/>
    </row>
    <row r="8" ht="27" customHeight="1" spans="1:10">
      <c r="A8" s="90"/>
      <c r="B8" s="93"/>
      <c r="C8" s="91"/>
      <c r="D8" s="92"/>
      <c r="E8" s="92"/>
      <c r="F8" s="92"/>
      <c r="G8" s="92"/>
      <c r="H8" s="92"/>
      <c r="I8" s="92"/>
      <c r="J8" s="101"/>
    </row>
    <row r="9" ht="27" customHeight="1" spans="1:10">
      <c r="A9" s="90"/>
      <c r="B9" s="106"/>
      <c r="C9" s="106"/>
      <c r="D9" s="92"/>
      <c r="E9" s="92"/>
      <c r="F9" s="92"/>
      <c r="G9" s="92"/>
      <c r="H9" s="92"/>
      <c r="I9" s="92"/>
      <c r="J9" s="101"/>
    </row>
    <row r="10" ht="27" customHeight="1" spans="1:10">
      <c r="A10" s="90"/>
      <c r="B10" s="106"/>
      <c r="C10" s="106"/>
      <c r="D10" s="92"/>
      <c r="E10" s="92"/>
      <c r="F10" s="92"/>
      <c r="G10" s="92"/>
      <c r="H10" s="92"/>
      <c r="I10" s="92"/>
      <c r="J10" s="101"/>
    </row>
    <row r="11" ht="27" customHeight="1" spans="1:10">
      <c r="A11" s="90"/>
      <c r="B11" s="106"/>
      <c r="C11" s="106"/>
      <c r="D11" s="92"/>
      <c r="E11" s="92"/>
      <c r="F11" s="92"/>
      <c r="G11" s="92"/>
      <c r="H11" s="92"/>
      <c r="I11" s="92"/>
      <c r="J11" s="101"/>
    </row>
    <row r="12" ht="27" customHeight="1" spans="1:10">
      <c r="A12" s="90"/>
      <c r="B12" s="106"/>
      <c r="C12" s="106"/>
      <c r="D12" s="92"/>
      <c r="E12" s="92"/>
      <c r="F12" s="92"/>
      <c r="G12" s="92"/>
      <c r="H12" s="92"/>
      <c r="I12" s="92"/>
      <c r="J12" s="101"/>
    </row>
    <row r="13" ht="27" customHeight="1" spans="1:10">
      <c r="A13" s="90"/>
      <c r="B13" s="106"/>
      <c r="C13" s="106"/>
      <c r="D13" s="92"/>
      <c r="E13" s="92"/>
      <c r="F13" s="92"/>
      <c r="G13" s="92"/>
      <c r="H13" s="92"/>
      <c r="I13" s="92"/>
      <c r="J13" s="101"/>
    </row>
    <row r="14" ht="27" customHeight="1" spans="1:10">
      <c r="A14" s="90"/>
      <c r="B14" s="106"/>
      <c r="C14" s="106"/>
      <c r="D14" s="92"/>
      <c r="E14" s="92"/>
      <c r="F14" s="92"/>
      <c r="G14" s="92"/>
      <c r="H14" s="92"/>
      <c r="I14" s="92"/>
      <c r="J14" s="101"/>
    </row>
    <row r="15" ht="27" customHeight="1" spans="1:10">
      <c r="A15" s="90"/>
      <c r="B15" s="106"/>
      <c r="C15" s="106"/>
      <c r="D15" s="92"/>
      <c r="E15" s="92"/>
      <c r="F15" s="92"/>
      <c r="G15" s="92"/>
      <c r="H15" s="92"/>
      <c r="I15" s="92"/>
      <c r="J15" s="101"/>
    </row>
    <row r="16" ht="27" customHeight="1" spans="1:10">
      <c r="A16" s="94"/>
      <c r="B16" s="94"/>
      <c r="C16" s="94"/>
      <c r="D16" s="94"/>
      <c r="E16" s="94"/>
      <c r="F16" s="94"/>
      <c r="G16" s="94"/>
      <c r="H16" s="94"/>
      <c r="I16" s="94"/>
      <c r="J16" s="102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10" defaultRowHeight="13.5"/>
  <cols>
    <col min="1" max="1" width="1.5" style="78" customWidth="1"/>
    <col min="2" max="4" width="6.125" style="78" customWidth="1"/>
    <col min="5" max="5" width="19.25" style="78" customWidth="1"/>
    <col min="6" max="6" width="50" style="78" customWidth="1"/>
    <col min="7" max="9" width="18.5" style="78" customWidth="1"/>
    <col min="10" max="10" width="1.5" style="78" customWidth="1"/>
    <col min="11" max="13" width="9.75" style="78" customWidth="1"/>
    <col min="14" max="16383" width="10" style="78"/>
  </cols>
  <sheetData>
    <row r="1" ht="24.95" customHeight="1" spans="1:10">
      <c r="A1" s="79"/>
      <c r="B1" s="80"/>
      <c r="C1" s="80"/>
      <c r="D1" s="80"/>
      <c r="E1" s="81"/>
      <c r="F1" s="82"/>
      <c r="G1" s="83"/>
      <c r="H1" s="83"/>
      <c r="I1" s="96" t="s">
        <v>240</v>
      </c>
      <c r="J1" s="87"/>
    </row>
    <row r="2" ht="22.9" customHeight="1" spans="1:10">
      <c r="A2" s="79"/>
      <c r="B2" s="84" t="s">
        <v>241</v>
      </c>
      <c r="C2" s="84"/>
      <c r="D2" s="84"/>
      <c r="E2" s="84"/>
      <c r="F2" s="84"/>
      <c r="G2" s="84"/>
      <c r="H2" s="84"/>
      <c r="I2" s="84"/>
      <c r="J2" s="87" t="s">
        <v>4</v>
      </c>
    </row>
    <row r="3" ht="19.5" customHeight="1" spans="1:10">
      <c r="A3" s="85"/>
      <c r="B3" s="86" t="s">
        <v>6</v>
      </c>
      <c r="C3" s="86"/>
      <c r="D3" s="86"/>
      <c r="E3" s="86"/>
      <c r="F3" s="86"/>
      <c r="G3" s="85"/>
      <c r="H3" s="85"/>
      <c r="I3" s="97" t="s">
        <v>7</v>
      </c>
      <c r="J3" s="98"/>
    </row>
    <row r="4" ht="24.4" customHeight="1" spans="1:10">
      <c r="A4" s="87"/>
      <c r="B4" s="88" t="s">
        <v>10</v>
      </c>
      <c r="C4" s="88"/>
      <c r="D4" s="88"/>
      <c r="E4" s="88"/>
      <c r="F4" s="88"/>
      <c r="G4" s="88" t="s">
        <v>242</v>
      </c>
      <c r="H4" s="88"/>
      <c r="I4" s="88"/>
      <c r="J4" s="99"/>
    </row>
    <row r="5" ht="24.4" customHeight="1" spans="1:10">
      <c r="A5" s="89"/>
      <c r="B5" s="88" t="s">
        <v>71</v>
      </c>
      <c r="C5" s="88"/>
      <c r="D5" s="88"/>
      <c r="E5" s="88" t="s">
        <v>72</v>
      </c>
      <c r="F5" s="88" t="s">
        <v>84</v>
      </c>
      <c r="G5" s="88" t="s">
        <v>60</v>
      </c>
      <c r="H5" s="88" t="s">
        <v>80</v>
      </c>
      <c r="I5" s="88" t="s">
        <v>81</v>
      </c>
      <c r="J5" s="99"/>
    </row>
    <row r="6" ht="24.4" customHeight="1" spans="1:10">
      <c r="A6" s="89"/>
      <c r="B6" s="88" t="s">
        <v>74</v>
      </c>
      <c r="C6" s="88" t="s">
        <v>75</v>
      </c>
      <c r="D6" s="88" t="s">
        <v>76</v>
      </c>
      <c r="E6" s="88"/>
      <c r="F6" s="88"/>
      <c r="G6" s="88"/>
      <c r="H6" s="88"/>
      <c r="I6" s="88"/>
      <c r="J6" s="100"/>
    </row>
    <row r="7" ht="27" customHeight="1" spans="1:10">
      <c r="A7" s="90"/>
      <c r="B7" s="88"/>
      <c r="C7" s="88"/>
      <c r="D7" s="88"/>
      <c r="E7" s="88"/>
      <c r="F7" s="88" t="s">
        <v>77</v>
      </c>
      <c r="G7" s="91" t="s">
        <v>236</v>
      </c>
      <c r="H7" s="92"/>
      <c r="I7" s="92"/>
      <c r="J7" s="101"/>
    </row>
    <row r="8" ht="27" customHeight="1" spans="1:10">
      <c r="A8" s="90"/>
      <c r="B8" s="88"/>
      <c r="C8" s="88"/>
      <c r="D8" s="88"/>
      <c r="E8" s="93"/>
      <c r="F8" s="91"/>
      <c r="G8" s="92"/>
      <c r="H8" s="92"/>
      <c r="I8" s="92"/>
      <c r="J8" s="101"/>
    </row>
    <row r="9" ht="27" customHeight="1" spans="1:10">
      <c r="A9" s="90"/>
      <c r="B9" s="88"/>
      <c r="C9" s="88"/>
      <c r="D9" s="88"/>
      <c r="E9" s="88"/>
      <c r="F9" s="88"/>
      <c r="G9" s="92"/>
      <c r="H9" s="92"/>
      <c r="I9" s="92"/>
      <c r="J9" s="101"/>
    </row>
    <row r="10" ht="27" customHeight="1" spans="1:10">
      <c r="A10" s="90"/>
      <c r="B10" s="88"/>
      <c r="C10" s="88"/>
      <c r="D10" s="88"/>
      <c r="E10" s="88"/>
      <c r="F10" s="88"/>
      <c r="G10" s="92"/>
      <c r="H10" s="92"/>
      <c r="I10" s="92"/>
      <c r="J10" s="101"/>
    </row>
    <row r="11" ht="27" customHeight="1" spans="1:10">
      <c r="A11" s="90"/>
      <c r="B11" s="88"/>
      <c r="C11" s="88"/>
      <c r="D11" s="88"/>
      <c r="E11" s="88"/>
      <c r="F11" s="88"/>
      <c r="G11" s="92"/>
      <c r="H11" s="92"/>
      <c r="I11" s="92"/>
      <c r="J11" s="101"/>
    </row>
    <row r="12" ht="27" customHeight="1" spans="1:10">
      <c r="A12" s="90"/>
      <c r="B12" s="88"/>
      <c r="C12" s="88"/>
      <c r="D12" s="88"/>
      <c r="E12" s="88"/>
      <c r="F12" s="88"/>
      <c r="G12" s="92"/>
      <c r="H12" s="92"/>
      <c r="I12" s="92"/>
      <c r="J12" s="101"/>
    </row>
    <row r="13" ht="27" customHeight="1" spans="1:10">
      <c r="A13" s="90"/>
      <c r="B13" s="88"/>
      <c r="C13" s="88"/>
      <c r="D13" s="88"/>
      <c r="E13" s="88"/>
      <c r="F13" s="88"/>
      <c r="G13" s="92"/>
      <c r="H13" s="92"/>
      <c r="I13" s="92"/>
      <c r="J13" s="101"/>
    </row>
    <row r="14" ht="27" customHeight="1" spans="1:10">
      <c r="A14" s="90"/>
      <c r="B14" s="88"/>
      <c r="C14" s="88"/>
      <c r="D14" s="88"/>
      <c r="E14" s="88"/>
      <c r="F14" s="88"/>
      <c r="G14" s="92"/>
      <c r="H14" s="92"/>
      <c r="I14" s="92"/>
      <c r="J14" s="101"/>
    </row>
    <row r="15" ht="27" customHeight="1" spans="1:10">
      <c r="A15" s="90"/>
      <c r="B15" s="88"/>
      <c r="C15" s="88"/>
      <c r="D15" s="88"/>
      <c r="E15" s="88"/>
      <c r="F15" s="88"/>
      <c r="G15" s="92"/>
      <c r="H15" s="92"/>
      <c r="I15" s="92"/>
      <c r="J15" s="101"/>
    </row>
    <row r="16" ht="27" customHeight="1" spans="1:10">
      <c r="A16" s="94"/>
      <c r="B16" s="95"/>
      <c r="C16" s="95"/>
      <c r="D16" s="95"/>
      <c r="E16" s="95"/>
      <c r="F16" s="94"/>
      <c r="G16" s="94"/>
      <c r="H16" s="94"/>
      <c r="I16" s="94"/>
      <c r="J16" s="102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8"/>
  <sheetViews>
    <sheetView tabSelected="1" workbookViewId="0">
      <selection activeCell="B7" sqref="B7:B9"/>
    </sheetView>
  </sheetViews>
  <sheetFormatPr defaultColWidth="9" defaultRowHeight="13.5"/>
  <cols>
    <col min="1" max="1" width="2.125" style="41" customWidth="1"/>
    <col min="2" max="2" width="15.5" style="41" customWidth="1"/>
    <col min="3" max="3" width="19.875" style="41" customWidth="1"/>
    <col min="4" max="4" width="20.5" style="41" customWidth="1"/>
    <col min="5" max="16384" width="9" style="41"/>
  </cols>
  <sheetData>
    <row r="1" ht="22.5" customHeight="1" spans="1:10">
      <c r="A1" s="42"/>
      <c r="J1" s="41" t="s">
        <v>243</v>
      </c>
    </row>
    <row r="2" ht="35.25" customHeight="1" spans="2:10">
      <c r="B2" s="43" t="s">
        <v>244</v>
      </c>
      <c r="C2" s="43"/>
      <c r="D2" s="43"/>
      <c r="E2" s="43"/>
      <c r="F2" s="43"/>
      <c r="G2" s="43"/>
      <c r="H2" s="43"/>
      <c r="I2" s="43"/>
      <c r="J2" s="43"/>
    </row>
    <row r="3" ht="16.5" customHeight="1" spans="2:10">
      <c r="B3" s="57" t="s">
        <v>7</v>
      </c>
      <c r="C3" s="57"/>
      <c r="D3" s="57"/>
      <c r="E3" s="57"/>
      <c r="F3" s="57"/>
      <c r="G3" s="57"/>
      <c r="H3" s="57"/>
      <c r="I3" s="57"/>
      <c r="J3" s="57"/>
    </row>
    <row r="4" ht="21" customHeight="1" spans="2:10">
      <c r="B4" s="58" t="s">
        <v>245</v>
      </c>
      <c r="C4" s="58"/>
      <c r="D4" s="58"/>
      <c r="E4" s="58"/>
      <c r="F4" s="58"/>
      <c r="G4" s="58"/>
      <c r="H4" s="58"/>
      <c r="I4" s="58"/>
      <c r="J4" s="58"/>
    </row>
    <row r="5" s="40" customFormat="1" ht="22.5" customHeight="1" spans="2:10">
      <c r="B5" s="59" t="s">
        <v>218</v>
      </c>
      <c r="C5" s="60" t="s">
        <v>246</v>
      </c>
      <c r="D5" s="60"/>
      <c r="E5" s="60"/>
      <c r="F5" s="60"/>
      <c r="G5" s="60"/>
      <c r="H5" s="60"/>
      <c r="I5" s="60"/>
      <c r="J5" s="60"/>
    </row>
    <row r="6" s="40" customFormat="1" ht="22.5" customHeight="1" spans="2:10">
      <c r="B6" s="61" t="s">
        <v>247</v>
      </c>
      <c r="C6" s="60" t="s">
        <v>0</v>
      </c>
      <c r="D6" s="60"/>
      <c r="E6" s="60"/>
      <c r="F6" s="60"/>
      <c r="G6" s="60"/>
      <c r="H6" s="60"/>
      <c r="I6" s="60"/>
      <c r="J6" s="60"/>
    </row>
    <row r="7" s="40" customFormat="1" ht="22.5" customHeight="1" spans="2:10">
      <c r="B7" s="62" t="s">
        <v>248</v>
      </c>
      <c r="C7" s="63" t="s">
        <v>249</v>
      </c>
      <c r="D7" s="63"/>
      <c r="E7" s="63"/>
      <c r="F7" s="64">
        <v>35000</v>
      </c>
      <c r="G7" s="64"/>
      <c r="H7" s="64"/>
      <c r="I7" s="64"/>
      <c r="J7" s="64"/>
    </row>
    <row r="8" s="40" customFormat="1" ht="22.5" customHeight="1" spans="2:10">
      <c r="B8" s="65"/>
      <c r="C8" s="63" t="s">
        <v>250</v>
      </c>
      <c r="D8" s="63"/>
      <c r="E8" s="63"/>
      <c r="F8" s="64">
        <v>35000</v>
      </c>
      <c r="G8" s="64"/>
      <c r="H8" s="64"/>
      <c r="I8" s="64"/>
      <c r="J8" s="64"/>
    </row>
    <row r="9" s="40" customFormat="1" ht="22.5" customHeight="1" spans="2:10">
      <c r="B9" s="65"/>
      <c r="C9" s="63" t="s">
        <v>251</v>
      </c>
      <c r="D9" s="63"/>
      <c r="E9" s="63"/>
      <c r="F9" s="66" t="s">
        <v>4</v>
      </c>
      <c r="G9" s="66"/>
      <c r="H9" s="66"/>
      <c r="I9" s="66"/>
      <c r="J9" s="66"/>
    </row>
    <row r="10" s="40" customFormat="1" ht="22.5" customHeight="1" spans="2:10">
      <c r="B10" s="67" t="s">
        <v>252</v>
      </c>
      <c r="C10" s="68" t="s">
        <v>253</v>
      </c>
      <c r="D10" s="68"/>
      <c r="E10" s="68"/>
      <c r="F10" s="68"/>
      <c r="G10" s="68"/>
      <c r="H10" s="68"/>
      <c r="I10" s="68"/>
      <c r="J10" s="68"/>
    </row>
    <row r="11" s="40" customFormat="1" ht="22.5" customHeight="1" spans="2:10">
      <c r="B11" s="69"/>
      <c r="C11" s="68"/>
      <c r="D11" s="68"/>
      <c r="E11" s="68"/>
      <c r="F11" s="68"/>
      <c r="G11" s="68"/>
      <c r="H11" s="68"/>
      <c r="I11" s="68"/>
      <c r="J11" s="68"/>
    </row>
    <row r="12" s="40" customFormat="1" ht="22.5" customHeight="1" spans="2:10">
      <c r="B12" s="65" t="s">
        <v>254</v>
      </c>
      <c r="C12" s="70" t="s">
        <v>255</v>
      </c>
      <c r="D12" s="70" t="s">
        <v>256</v>
      </c>
      <c r="E12" s="71" t="s">
        <v>257</v>
      </c>
      <c r="F12" s="71"/>
      <c r="G12" s="71" t="s">
        <v>258</v>
      </c>
      <c r="H12" s="71"/>
      <c r="I12" s="71"/>
      <c r="J12" s="71"/>
    </row>
    <row r="13" s="40" customFormat="1" ht="22.5" customHeight="1" spans="2:10">
      <c r="B13" s="65"/>
      <c r="C13" s="72" t="s">
        <v>259</v>
      </c>
      <c r="D13" s="65" t="s">
        <v>260</v>
      </c>
      <c r="E13" s="73" t="s">
        <v>261</v>
      </c>
      <c r="F13" s="74"/>
      <c r="G13" s="73" t="s">
        <v>262</v>
      </c>
      <c r="H13" s="75"/>
      <c r="I13" s="75"/>
      <c r="J13" s="74"/>
    </row>
    <row r="14" s="40" customFormat="1" ht="22.5" customHeight="1" spans="2:10">
      <c r="B14" s="65"/>
      <c r="C14" s="72"/>
      <c r="D14" s="65" t="s">
        <v>263</v>
      </c>
      <c r="E14" s="62" t="s">
        <v>264</v>
      </c>
      <c r="F14" s="62"/>
      <c r="G14" s="76" t="s">
        <v>265</v>
      </c>
      <c r="H14" s="75"/>
      <c r="I14" s="75"/>
      <c r="J14" s="74"/>
    </row>
    <row r="15" s="40" customFormat="1" ht="22.5" customHeight="1" spans="2:10">
      <c r="B15" s="65"/>
      <c r="C15" s="72"/>
      <c r="D15" s="65" t="s">
        <v>266</v>
      </c>
      <c r="E15" s="62" t="s">
        <v>267</v>
      </c>
      <c r="F15" s="62"/>
      <c r="G15" s="73" t="s">
        <v>268</v>
      </c>
      <c r="H15" s="75"/>
      <c r="I15" s="75"/>
      <c r="J15" s="74"/>
    </row>
    <row r="16" s="40" customFormat="1" ht="22.5" customHeight="1" spans="2:10">
      <c r="B16" s="65"/>
      <c r="C16" s="72"/>
      <c r="D16" s="65" t="s">
        <v>269</v>
      </c>
      <c r="E16" s="73" t="s">
        <v>270</v>
      </c>
      <c r="F16" s="74"/>
      <c r="G16" s="73" t="s">
        <v>271</v>
      </c>
      <c r="H16" s="75"/>
      <c r="I16" s="75"/>
      <c r="J16" s="74"/>
    </row>
    <row r="17" s="40" customFormat="1" ht="22.5" customHeight="1" spans="2:10">
      <c r="B17" s="65"/>
      <c r="C17" s="77" t="s">
        <v>272</v>
      </c>
      <c r="D17" s="69" t="s">
        <v>273</v>
      </c>
      <c r="E17" s="62" t="s">
        <v>274</v>
      </c>
      <c r="F17" s="62"/>
      <c r="G17" s="73" t="s">
        <v>275</v>
      </c>
      <c r="H17" s="75"/>
      <c r="I17" s="75"/>
      <c r="J17" s="74"/>
    </row>
    <row r="18" s="40" customFormat="1" ht="36" customHeight="1" spans="2:10">
      <c r="B18" s="65"/>
      <c r="C18" s="65" t="s">
        <v>276</v>
      </c>
      <c r="D18" s="73" t="s">
        <v>277</v>
      </c>
      <c r="E18" s="62" t="s">
        <v>278</v>
      </c>
      <c r="F18" s="62"/>
      <c r="G18" s="73" t="s">
        <v>279</v>
      </c>
      <c r="H18" s="75"/>
      <c r="I18" s="75"/>
      <c r="J18" s="74"/>
    </row>
  </sheetData>
  <mergeCells count="30">
    <mergeCell ref="B2:J2"/>
    <mergeCell ref="B3:J3"/>
    <mergeCell ref="B4:J4"/>
    <mergeCell ref="C5:J5"/>
    <mergeCell ref="C6:J6"/>
    <mergeCell ref="C7:E7"/>
    <mergeCell ref="F7:J7"/>
    <mergeCell ref="C8:E8"/>
    <mergeCell ref="F8:J8"/>
    <mergeCell ref="C9:E9"/>
    <mergeCell ref="F9:J9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B7:B9"/>
    <mergeCell ref="B10:B11"/>
    <mergeCell ref="B12:B18"/>
    <mergeCell ref="C13:C16"/>
    <mergeCell ref="C10:J11"/>
  </mergeCells>
  <pageMargins left="0.75" right="0.75" top="1" bottom="1" header="0.511805555555556" footer="0.511805555555556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9"/>
  <sheetViews>
    <sheetView workbookViewId="0">
      <selection activeCell="B8" sqref="B8:B10"/>
    </sheetView>
  </sheetViews>
  <sheetFormatPr defaultColWidth="9" defaultRowHeight="13.5"/>
  <cols>
    <col min="1" max="1" width="1.75" style="41" customWidth="1"/>
    <col min="2" max="2" width="13.75" style="41" customWidth="1"/>
    <col min="3" max="3" width="15.5" style="41" customWidth="1"/>
    <col min="4" max="4" width="18.75" style="41" customWidth="1"/>
    <col min="5" max="5" width="9" style="41"/>
    <col min="6" max="6" width="17.125" style="41" customWidth="1"/>
    <col min="7" max="9" width="9" style="41"/>
    <col min="10" max="10" width="27.875" style="41" customWidth="1"/>
    <col min="11" max="16384" width="9" style="41"/>
  </cols>
  <sheetData>
    <row r="1" ht="19.5" customHeight="1" spans="1:10">
      <c r="A1" s="42"/>
      <c r="J1" s="44" t="s">
        <v>280</v>
      </c>
    </row>
    <row r="2" spans="2:10">
      <c r="B2" s="43" t="s">
        <v>244</v>
      </c>
      <c r="C2" s="43"/>
      <c r="D2" s="43"/>
      <c r="E2" s="43"/>
      <c r="F2" s="43"/>
      <c r="G2" s="43"/>
      <c r="H2" s="43"/>
      <c r="I2" s="43"/>
      <c r="J2" s="43"/>
    </row>
    <row r="3" spans="2:10">
      <c r="B3" s="43"/>
      <c r="C3" s="43"/>
      <c r="D3" s="43"/>
      <c r="E3" s="43"/>
      <c r="F3" s="43"/>
      <c r="G3" s="43"/>
      <c r="H3" s="43"/>
      <c r="I3" s="43"/>
      <c r="J3" s="43"/>
    </row>
    <row r="4" ht="18.75" customHeight="1" spans="1:10">
      <c r="A4" s="44" t="s">
        <v>7</v>
      </c>
      <c r="B4" s="44"/>
      <c r="C4" s="44"/>
      <c r="D4" s="44"/>
      <c r="E4" s="44"/>
      <c r="F4" s="44"/>
      <c r="G4" s="44"/>
      <c r="H4" s="44"/>
      <c r="I4" s="44"/>
      <c r="J4" s="44"/>
    </row>
    <row r="5" s="40" customFormat="1" ht="21.75" customHeight="1" spans="2:10">
      <c r="B5" s="45" t="s">
        <v>281</v>
      </c>
      <c r="C5" s="45"/>
      <c r="D5" s="45"/>
      <c r="E5" s="45"/>
      <c r="F5" s="45"/>
      <c r="G5" s="45"/>
      <c r="H5" s="45"/>
      <c r="I5" s="45"/>
      <c r="J5" s="45"/>
    </row>
    <row r="6" s="40" customFormat="1" ht="21.75" customHeight="1" spans="2:10">
      <c r="B6" s="46" t="s">
        <v>218</v>
      </c>
      <c r="C6" s="47" t="s">
        <v>282</v>
      </c>
      <c r="D6" s="47"/>
      <c r="E6" s="47"/>
      <c r="F6" s="47"/>
      <c r="G6" s="47"/>
      <c r="H6" s="47"/>
      <c r="I6" s="47"/>
      <c r="J6" s="47"/>
    </row>
    <row r="7" s="40" customFormat="1" ht="21.75" customHeight="1" spans="2:10">
      <c r="B7" s="46" t="s">
        <v>247</v>
      </c>
      <c r="C7" s="47" t="s">
        <v>0</v>
      </c>
      <c r="D7" s="47"/>
      <c r="E7" s="47"/>
      <c r="F7" s="47"/>
      <c r="G7" s="47"/>
      <c r="H7" s="47"/>
      <c r="I7" s="47"/>
      <c r="J7" s="47"/>
    </row>
    <row r="8" s="40" customFormat="1" ht="21.75" customHeight="1" spans="2:10">
      <c r="B8" s="48" t="s">
        <v>248</v>
      </c>
      <c r="C8" s="49" t="s">
        <v>249</v>
      </c>
      <c r="D8" s="49"/>
      <c r="E8" s="49"/>
      <c r="F8" s="50">
        <v>50000</v>
      </c>
      <c r="G8" s="50"/>
      <c r="H8" s="50"/>
      <c r="I8" s="50"/>
      <c r="J8" s="50"/>
    </row>
    <row r="9" s="40" customFormat="1" ht="21.75" customHeight="1" spans="2:10">
      <c r="B9" s="51"/>
      <c r="C9" s="49" t="s">
        <v>250</v>
      </c>
      <c r="D9" s="49"/>
      <c r="E9" s="49"/>
      <c r="F9" s="50">
        <v>50000</v>
      </c>
      <c r="G9" s="50"/>
      <c r="H9" s="50"/>
      <c r="I9" s="50"/>
      <c r="J9" s="50"/>
    </row>
    <row r="10" s="40" customFormat="1" ht="21.75" customHeight="1" spans="2:10">
      <c r="B10" s="51"/>
      <c r="C10" s="49" t="s">
        <v>251</v>
      </c>
      <c r="D10" s="49"/>
      <c r="E10" s="49"/>
      <c r="F10" s="52" t="s">
        <v>4</v>
      </c>
      <c r="G10" s="52"/>
      <c r="H10" s="52"/>
      <c r="I10" s="52"/>
      <c r="J10" s="52"/>
    </row>
    <row r="11" s="40" customFormat="1" ht="56.25" customHeight="1" spans="2:10">
      <c r="B11" s="48" t="s">
        <v>252</v>
      </c>
      <c r="C11" s="53" t="s">
        <v>283</v>
      </c>
      <c r="D11" s="53"/>
      <c r="E11" s="53"/>
      <c r="F11" s="53"/>
      <c r="G11" s="53"/>
      <c r="H11" s="53"/>
      <c r="I11" s="53"/>
      <c r="J11" s="53"/>
    </row>
    <row r="12" s="40" customFormat="1" ht="21.75" customHeight="1" spans="2:10">
      <c r="B12" s="51" t="s">
        <v>254</v>
      </c>
      <c r="C12" s="46" t="s">
        <v>255</v>
      </c>
      <c r="D12" s="46" t="s">
        <v>256</v>
      </c>
      <c r="E12" s="51" t="s">
        <v>257</v>
      </c>
      <c r="F12" s="51"/>
      <c r="G12" s="51" t="s">
        <v>284</v>
      </c>
      <c r="H12" s="51"/>
      <c r="I12" s="51"/>
      <c r="J12" s="51"/>
    </row>
    <row r="13" s="40" customFormat="1" ht="21.75" customHeight="1" spans="2:10">
      <c r="B13" s="51"/>
      <c r="C13" s="51" t="s">
        <v>259</v>
      </c>
      <c r="D13" s="51" t="s">
        <v>260</v>
      </c>
      <c r="E13" s="48" t="s">
        <v>285</v>
      </c>
      <c r="F13" s="48"/>
      <c r="G13" s="54" t="s">
        <v>286</v>
      </c>
      <c r="H13" s="54"/>
      <c r="I13" s="54"/>
      <c r="J13" s="54"/>
    </row>
    <row r="14" s="40" customFormat="1" ht="21.75" customHeight="1" spans="2:10">
      <c r="B14" s="51"/>
      <c r="C14" s="51"/>
      <c r="D14" s="51" t="s">
        <v>263</v>
      </c>
      <c r="E14" s="55" t="s">
        <v>287</v>
      </c>
      <c r="F14" s="55"/>
      <c r="G14" s="53" t="s">
        <v>288</v>
      </c>
      <c r="H14" s="53"/>
      <c r="I14" s="53"/>
      <c r="J14" s="53"/>
    </row>
    <row r="15" s="40" customFormat="1" ht="31.5" customHeight="1" spans="2:10">
      <c r="B15" s="51"/>
      <c r="C15" s="51"/>
      <c r="D15" s="51" t="s">
        <v>266</v>
      </c>
      <c r="E15" s="55" t="s">
        <v>289</v>
      </c>
      <c r="F15" s="55"/>
      <c r="G15" s="53" t="s">
        <v>290</v>
      </c>
      <c r="H15" s="53"/>
      <c r="I15" s="53"/>
      <c r="J15" s="53"/>
    </row>
    <row r="16" s="40" customFormat="1" ht="21.75" customHeight="1" spans="2:10">
      <c r="B16" s="51"/>
      <c r="C16" s="51"/>
      <c r="D16" s="51"/>
      <c r="E16" s="55" t="s">
        <v>291</v>
      </c>
      <c r="F16" s="55"/>
      <c r="G16" s="53" t="s">
        <v>292</v>
      </c>
      <c r="H16" s="53"/>
      <c r="I16" s="53"/>
      <c r="J16" s="53"/>
    </row>
    <row r="17" s="40" customFormat="1" ht="21.75" customHeight="1" spans="2:10">
      <c r="B17" s="51"/>
      <c r="C17" s="51"/>
      <c r="D17" s="51" t="s">
        <v>269</v>
      </c>
      <c r="E17" s="55" t="s">
        <v>293</v>
      </c>
      <c r="F17" s="55"/>
      <c r="G17" s="56" t="s">
        <v>294</v>
      </c>
      <c r="H17" s="56"/>
      <c r="I17" s="56"/>
      <c r="J17" s="56"/>
    </row>
    <row r="18" s="40" customFormat="1" ht="46.5" customHeight="1" spans="2:10">
      <c r="B18" s="51"/>
      <c r="C18" s="51" t="s">
        <v>272</v>
      </c>
      <c r="D18" s="48" t="s">
        <v>273</v>
      </c>
      <c r="E18" s="55" t="s">
        <v>295</v>
      </c>
      <c r="F18" s="55"/>
      <c r="G18" s="53" t="s">
        <v>296</v>
      </c>
      <c r="H18" s="53"/>
      <c r="I18" s="53"/>
      <c r="J18" s="53"/>
    </row>
    <row r="19" s="40" customFormat="1" ht="21.75" customHeight="1" spans="2:10">
      <c r="B19" s="51"/>
      <c r="C19" s="51" t="s">
        <v>276</v>
      </c>
      <c r="D19" s="48" t="s">
        <v>277</v>
      </c>
      <c r="E19" s="55" t="s">
        <v>297</v>
      </c>
      <c r="F19" s="55"/>
      <c r="G19" s="54" t="s">
        <v>279</v>
      </c>
      <c r="H19" s="54"/>
      <c r="I19" s="54"/>
      <c r="J19" s="54"/>
    </row>
  </sheetData>
  <mergeCells count="32">
    <mergeCell ref="A4:J4"/>
    <mergeCell ref="B5:J5"/>
    <mergeCell ref="C6:J6"/>
    <mergeCell ref="C7:J7"/>
    <mergeCell ref="C8:E8"/>
    <mergeCell ref="F8:J8"/>
    <mergeCell ref="C9:E9"/>
    <mergeCell ref="F9:J9"/>
    <mergeCell ref="C10:E10"/>
    <mergeCell ref="F10:J10"/>
    <mergeCell ref="C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B8:B10"/>
    <mergeCell ref="B12:B19"/>
    <mergeCell ref="C13:C17"/>
    <mergeCell ref="D15:D16"/>
    <mergeCell ref="B2:J3"/>
  </mergeCells>
  <pageMargins left="0.393055555555556" right="0.393055555555556" top="0.984027777777778" bottom="0.984027777777778" header="0.511805555555556" footer="0.511805555555556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36"/>
  <sheetViews>
    <sheetView workbookViewId="0">
      <selection activeCell="A7" sqref="A7:A9"/>
    </sheetView>
  </sheetViews>
  <sheetFormatPr defaultColWidth="9" defaultRowHeight="13.5"/>
  <cols>
    <col min="1" max="1" width="9.875" style="3" customWidth="1"/>
    <col min="2" max="2" width="5.5" style="3" customWidth="1"/>
    <col min="3" max="3" width="5.375" style="3" customWidth="1"/>
    <col min="4" max="4" width="17.25" style="3" customWidth="1"/>
    <col min="5" max="5" width="23.75" style="3" customWidth="1"/>
    <col min="6" max="6" width="12.25" style="3" customWidth="1"/>
    <col min="7" max="8" width="9" style="3"/>
    <col min="9" max="9" width="36.875" style="3" customWidth="1"/>
    <col min="10" max="16384" width="9" style="3"/>
  </cols>
  <sheetData>
    <row r="1" spans="9:9">
      <c r="I1" s="38" t="s">
        <v>298</v>
      </c>
    </row>
    <row r="2" s="1" customFormat="1" ht="28.5" customHeight="1" spans="1:9">
      <c r="A2" s="4" t="s">
        <v>244</v>
      </c>
      <c r="B2" s="4"/>
      <c r="C2" s="4"/>
      <c r="D2" s="4"/>
      <c r="E2" s="4"/>
      <c r="F2" s="4"/>
      <c r="G2" s="4"/>
      <c r="H2" s="4"/>
      <c r="I2" s="4"/>
    </row>
    <row r="3" s="1" customFormat="1" ht="20.25" customHeight="1" spans="1:9">
      <c r="A3" s="5" t="s">
        <v>7</v>
      </c>
      <c r="B3" s="5"/>
      <c r="C3" s="5"/>
      <c r="D3" s="5"/>
      <c r="E3" s="5"/>
      <c r="F3" s="5"/>
      <c r="G3" s="5"/>
      <c r="H3" s="5"/>
      <c r="I3" s="5"/>
    </row>
    <row r="4" s="1" customFormat="1" ht="16.5" customHeight="1" spans="1:9">
      <c r="A4" s="6" t="s">
        <v>281</v>
      </c>
      <c r="B4" s="6"/>
      <c r="C4" s="6"/>
      <c r="D4" s="6"/>
      <c r="E4" s="6"/>
      <c r="F4" s="6"/>
      <c r="G4" s="6"/>
      <c r="H4" s="6"/>
      <c r="I4" s="6"/>
    </row>
    <row r="5" s="1" customFormat="1" ht="21" customHeight="1" spans="1:9">
      <c r="A5" s="7" t="s">
        <v>218</v>
      </c>
      <c r="B5" s="8" t="s">
        <v>224</v>
      </c>
      <c r="C5" s="8"/>
      <c r="D5" s="8"/>
      <c r="E5" s="8"/>
      <c r="F5" s="8"/>
      <c r="G5" s="8"/>
      <c r="H5" s="8"/>
      <c r="I5" s="8"/>
    </row>
    <row r="6" s="1" customFormat="1" ht="21" customHeight="1" spans="1:9">
      <c r="A6" s="9" t="s">
        <v>247</v>
      </c>
      <c r="B6" s="8" t="s">
        <v>0</v>
      </c>
      <c r="C6" s="8"/>
      <c r="D6" s="8"/>
      <c r="E6" s="8"/>
      <c r="F6" s="8"/>
      <c r="G6" s="8"/>
      <c r="H6" s="8"/>
      <c r="I6" s="8"/>
    </row>
    <row r="7" s="1" customFormat="1" ht="21" customHeight="1" spans="1:9">
      <c r="A7" s="10" t="s">
        <v>248</v>
      </c>
      <c r="B7" s="11" t="s">
        <v>249</v>
      </c>
      <c r="C7" s="11"/>
      <c r="D7" s="11"/>
      <c r="E7" s="12">
        <v>5000000</v>
      </c>
      <c r="F7" s="12"/>
      <c r="G7" s="12"/>
      <c r="H7" s="12"/>
      <c r="I7" s="12"/>
    </row>
    <row r="8" s="1" customFormat="1" ht="21" customHeight="1" spans="1:9">
      <c r="A8" s="13"/>
      <c r="B8" s="11" t="s">
        <v>250</v>
      </c>
      <c r="C8" s="11"/>
      <c r="D8" s="11"/>
      <c r="E8" s="12">
        <v>5000000</v>
      </c>
      <c r="F8" s="12"/>
      <c r="G8" s="12"/>
      <c r="H8" s="12"/>
      <c r="I8" s="12"/>
    </row>
    <row r="9" s="1" customFormat="1" ht="21" customHeight="1" spans="1:9">
      <c r="A9" s="13"/>
      <c r="B9" s="11" t="s">
        <v>251</v>
      </c>
      <c r="C9" s="11"/>
      <c r="D9" s="11"/>
      <c r="E9" s="14" t="s">
        <v>4</v>
      </c>
      <c r="F9" s="14"/>
      <c r="G9" s="14"/>
      <c r="H9" s="14"/>
      <c r="I9" s="14"/>
    </row>
    <row r="10" s="1" customFormat="1" ht="96" customHeight="1" spans="1:9">
      <c r="A10" s="15" t="s">
        <v>252</v>
      </c>
      <c r="B10" s="16" t="s">
        <v>299</v>
      </c>
      <c r="C10" s="16"/>
      <c r="D10" s="16"/>
      <c r="E10" s="16"/>
      <c r="F10" s="16"/>
      <c r="G10" s="16"/>
      <c r="H10" s="16"/>
      <c r="I10" s="16"/>
    </row>
    <row r="11" s="1" customFormat="1" ht="33" customHeight="1" spans="1:9">
      <c r="A11" s="17" t="s">
        <v>300</v>
      </c>
      <c r="B11" s="18" t="s">
        <v>301</v>
      </c>
      <c r="C11" s="18" t="s">
        <v>302</v>
      </c>
      <c r="D11" s="19" t="s">
        <v>303</v>
      </c>
      <c r="E11" s="19"/>
      <c r="F11" s="19" t="s">
        <v>304</v>
      </c>
      <c r="G11" s="19"/>
      <c r="H11" s="19"/>
      <c r="I11" s="19"/>
    </row>
    <row r="12" s="1" customFormat="1" ht="30" customHeight="1" spans="1:9">
      <c r="A12" s="17"/>
      <c r="B12" s="20" t="s">
        <v>305</v>
      </c>
      <c r="C12" s="21" t="s">
        <v>306</v>
      </c>
      <c r="D12" s="22" t="s">
        <v>307</v>
      </c>
      <c r="E12" s="23"/>
      <c r="F12" s="22" t="s">
        <v>308</v>
      </c>
      <c r="G12" s="24"/>
      <c r="H12" s="24"/>
      <c r="I12" s="23"/>
    </row>
    <row r="13" s="1" customFormat="1" ht="22.5" customHeight="1" spans="1:9">
      <c r="A13" s="17"/>
      <c r="B13" s="20"/>
      <c r="C13" s="25"/>
      <c r="D13" s="22" t="s">
        <v>309</v>
      </c>
      <c r="E13" s="23"/>
      <c r="F13" s="22" t="s">
        <v>310</v>
      </c>
      <c r="G13" s="24"/>
      <c r="H13" s="24"/>
      <c r="I13" s="23"/>
    </row>
    <row r="14" s="1" customFormat="1" ht="21.75" customHeight="1" spans="1:9">
      <c r="A14" s="17"/>
      <c r="B14" s="20"/>
      <c r="C14" s="25"/>
      <c r="D14" s="22" t="s">
        <v>311</v>
      </c>
      <c r="E14" s="23"/>
      <c r="F14" s="22" t="s">
        <v>312</v>
      </c>
      <c r="G14" s="24"/>
      <c r="H14" s="24"/>
      <c r="I14" s="23"/>
    </row>
    <row r="15" s="1" customFormat="1" ht="74.25" customHeight="1" spans="1:9">
      <c r="A15" s="19"/>
      <c r="B15" s="20"/>
      <c r="C15" s="25"/>
      <c r="D15" s="22" t="s">
        <v>313</v>
      </c>
      <c r="E15" s="23"/>
      <c r="F15" s="22" t="s">
        <v>314</v>
      </c>
      <c r="G15" s="24"/>
      <c r="H15" s="24"/>
      <c r="I15" s="23"/>
    </row>
    <row r="16" s="1" customFormat="1" ht="39" customHeight="1" spans="1:9">
      <c r="A16" s="19"/>
      <c r="B16" s="20"/>
      <c r="C16" s="25"/>
      <c r="D16" s="22" t="s">
        <v>315</v>
      </c>
      <c r="E16" s="23"/>
      <c r="F16" s="22" t="s">
        <v>316</v>
      </c>
      <c r="G16" s="24"/>
      <c r="H16" s="24"/>
      <c r="I16" s="23"/>
    </row>
    <row r="17" s="1" customFormat="1" ht="34.5" customHeight="1" spans="1:9">
      <c r="A17" s="19"/>
      <c r="B17" s="20"/>
      <c r="C17" s="25"/>
      <c r="D17" s="26" t="s">
        <v>317</v>
      </c>
      <c r="E17" s="27"/>
      <c r="F17" s="22" t="s">
        <v>318</v>
      </c>
      <c r="G17" s="24"/>
      <c r="H17" s="24"/>
      <c r="I17" s="23"/>
    </row>
    <row r="18" s="1" customFormat="1" ht="48.75" customHeight="1" spans="1:9">
      <c r="A18" s="19"/>
      <c r="B18" s="20"/>
      <c r="C18" s="25"/>
      <c r="D18" s="26" t="s">
        <v>319</v>
      </c>
      <c r="E18" s="27"/>
      <c r="F18" s="22" t="s">
        <v>320</v>
      </c>
      <c r="G18" s="24"/>
      <c r="H18" s="24"/>
      <c r="I18" s="23"/>
    </row>
    <row r="19" s="1" customFormat="1" ht="19.5" customHeight="1" spans="1:9">
      <c r="A19" s="19"/>
      <c r="B19" s="20"/>
      <c r="C19" s="25"/>
      <c r="D19" s="26" t="s">
        <v>321</v>
      </c>
      <c r="E19" s="27"/>
      <c r="F19" s="22" t="s">
        <v>322</v>
      </c>
      <c r="G19" s="24"/>
      <c r="H19" s="24"/>
      <c r="I19" s="23"/>
    </row>
    <row r="20" s="1" customFormat="1" ht="19.5" customHeight="1" spans="1:9">
      <c r="A20" s="19"/>
      <c r="B20" s="20"/>
      <c r="C20" s="25"/>
      <c r="D20" s="26" t="s">
        <v>323</v>
      </c>
      <c r="E20" s="27"/>
      <c r="F20" s="22" t="s">
        <v>324</v>
      </c>
      <c r="G20" s="24"/>
      <c r="H20" s="24"/>
      <c r="I20" s="23"/>
    </row>
    <row r="21" s="1" customFormat="1" ht="19.5" customHeight="1" spans="1:9">
      <c r="A21" s="19"/>
      <c r="B21" s="20"/>
      <c r="C21" s="28"/>
      <c r="D21" s="26" t="s">
        <v>325</v>
      </c>
      <c r="E21" s="27"/>
      <c r="F21" s="22" t="s">
        <v>326</v>
      </c>
      <c r="G21" s="24"/>
      <c r="H21" s="24"/>
      <c r="I21" s="23"/>
    </row>
    <row r="22" s="1" customFormat="1" ht="35.25" customHeight="1" spans="1:9">
      <c r="A22" s="19"/>
      <c r="B22" s="20"/>
      <c r="C22" s="21" t="s">
        <v>327</v>
      </c>
      <c r="D22" s="29" t="s">
        <v>328</v>
      </c>
      <c r="E22" s="29"/>
      <c r="F22" s="30" t="s">
        <v>329</v>
      </c>
      <c r="G22" s="31"/>
      <c r="H22" s="31"/>
      <c r="I22" s="32"/>
    </row>
    <row r="23" s="1" customFormat="1" ht="26.25" customHeight="1" spans="1:9">
      <c r="A23" s="19"/>
      <c r="B23" s="20"/>
      <c r="C23" s="19" t="s">
        <v>330</v>
      </c>
      <c r="D23" s="30" t="s">
        <v>331</v>
      </c>
      <c r="E23" s="32" t="s">
        <v>332</v>
      </c>
      <c r="F23" s="30" t="s">
        <v>333</v>
      </c>
      <c r="G23" s="31"/>
      <c r="H23" s="31"/>
      <c r="I23" s="32"/>
    </row>
    <row r="24" s="1" customFormat="1" ht="62.25" customHeight="1" spans="1:9">
      <c r="A24" s="19"/>
      <c r="B24" s="20"/>
      <c r="C24" s="33" t="s">
        <v>334</v>
      </c>
      <c r="D24" s="22" t="s">
        <v>335</v>
      </c>
      <c r="E24" s="23"/>
      <c r="F24" s="22" t="s">
        <v>336</v>
      </c>
      <c r="G24" s="24"/>
      <c r="H24" s="24"/>
      <c r="I24" s="23"/>
    </row>
    <row r="25" s="1" customFormat="1" ht="48.75" customHeight="1" spans="1:9">
      <c r="A25" s="19"/>
      <c r="B25" s="20"/>
      <c r="C25" s="25"/>
      <c r="D25" s="22" t="s">
        <v>337</v>
      </c>
      <c r="E25" s="23"/>
      <c r="F25" s="30" t="s">
        <v>338</v>
      </c>
      <c r="G25" s="31"/>
      <c r="H25" s="31"/>
      <c r="I25" s="32"/>
    </row>
    <row r="26" s="1" customFormat="1" ht="32.25" customHeight="1" spans="1:9">
      <c r="A26" s="19"/>
      <c r="B26" s="20"/>
      <c r="C26" s="25"/>
      <c r="D26" s="22" t="s">
        <v>339</v>
      </c>
      <c r="E26" s="23"/>
      <c r="F26" s="30" t="s">
        <v>340</v>
      </c>
      <c r="G26" s="31"/>
      <c r="H26" s="31"/>
      <c r="I26" s="32"/>
    </row>
    <row r="27" s="1" customFormat="1" ht="71.25" customHeight="1" spans="1:9">
      <c r="A27" s="19"/>
      <c r="B27" s="20"/>
      <c r="C27" s="25"/>
      <c r="D27" s="22" t="s">
        <v>341</v>
      </c>
      <c r="E27" s="23"/>
      <c r="F27" s="22" t="s">
        <v>342</v>
      </c>
      <c r="G27" s="24"/>
      <c r="H27" s="24"/>
      <c r="I27" s="23"/>
    </row>
    <row r="28" s="2" customFormat="1" ht="81" customHeight="1" spans="1:9">
      <c r="A28" s="19"/>
      <c r="B28" s="20"/>
      <c r="C28" s="25"/>
      <c r="D28" s="22" t="s">
        <v>343</v>
      </c>
      <c r="E28" s="23"/>
      <c r="F28" s="22" t="s">
        <v>344</v>
      </c>
      <c r="G28" s="24"/>
      <c r="H28" s="24"/>
      <c r="I28" s="23"/>
    </row>
    <row r="29" s="2" customFormat="1" ht="50.25" customHeight="1" spans="1:9">
      <c r="A29" s="19"/>
      <c r="B29" s="20"/>
      <c r="C29" s="25"/>
      <c r="D29" s="26" t="s">
        <v>345</v>
      </c>
      <c r="E29" s="27"/>
      <c r="F29" s="22" t="s">
        <v>346</v>
      </c>
      <c r="G29" s="24"/>
      <c r="H29" s="24"/>
      <c r="I29" s="23"/>
    </row>
    <row r="30" ht="22.5" customHeight="1" spans="1:9">
      <c r="A30" s="19"/>
      <c r="B30" s="20"/>
      <c r="C30" s="25"/>
      <c r="D30" s="26" t="s">
        <v>347</v>
      </c>
      <c r="E30" s="27"/>
      <c r="F30" s="22" t="s">
        <v>348</v>
      </c>
      <c r="G30" s="24"/>
      <c r="H30" s="24"/>
      <c r="I30" s="23"/>
    </row>
    <row r="31" ht="21" customHeight="1" spans="1:9">
      <c r="A31" s="19"/>
      <c r="B31" s="20"/>
      <c r="C31" s="25"/>
      <c r="D31" s="26" t="s">
        <v>349</v>
      </c>
      <c r="E31" s="27"/>
      <c r="F31" s="22" t="s">
        <v>350</v>
      </c>
      <c r="G31" s="24"/>
      <c r="H31" s="24"/>
      <c r="I31" s="23"/>
    </row>
    <row r="32" ht="21" customHeight="1" spans="1:9">
      <c r="A32" s="19"/>
      <c r="B32" s="20"/>
      <c r="C32" s="25"/>
      <c r="D32" s="26" t="s">
        <v>351</v>
      </c>
      <c r="E32" s="27"/>
      <c r="F32" s="22" t="s">
        <v>352</v>
      </c>
      <c r="G32" s="24"/>
      <c r="H32" s="24"/>
      <c r="I32" s="23"/>
    </row>
    <row r="33" ht="33.75" customHeight="1" spans="1:9">
      <c r="A33" s="19"/>
      <c r="B33" s="20"/>
      <c r="C33" s="28"/>
      <c r="D33" s="26" t="s">
        <v>353</v>
      </c>
      <c r="E33" s="27"/>
      <c r="F33" s="22" t="s">
        <v>354</v>
      </c>
      <c r="G33" s="24"/>
      <c r="H33" s="24"/>
      <c r="I33" s="23"/>
    </row>
    <row r="34" ht="60" customHeight="1" spans="1:9">
      <c r="A34" s="19"/>
      <c r="B34" s="17" t="s">
        <v>355</v>
      </c>
      <c r="C34" s="17" t="s">
        <v>356</v>
      </c>
      <c r="D34" s="29" t="s">
        <v>357</v>
      </c>
      <c r="E34" s="29"/>
      <c r="F34" s="22" t="s">
        <v>358</v>
      </c>
      <c r="G34" s="24"/>
      <c r="H34" s="24"/>
      <c r="I34" s="23"/>
    </row>
    <row r="35" ht="57" spans="1:9">
      <c r="A35" s="19"/>
      <c r="B35" s="19"/>
      <c r="C35" s="17" t="s">
        <v>359</v>
      </c>
      <c r="D35" s="22" t="s">
        <v>360</v>
      </c>
      <c r="E35" s="23"/>
      <c r="F35" s="34" t="s">
        <v>361</v>
      </c>
      <c r="G35" s="35"/>
      <c r="H35" s="35"/>
      <c r="I35" s="39"/>
    </row>
    <row r="36" ht="80.25" customHeight="1" spans="1:9">
      <c r="A36" s="19"/>
      <c r="B36" s="19" t="s">
        <v>362</v>
      </c>
      <c r="C36" s="19" t="s">
        <v>363</v>
      </c>
      <c r="D36" s="22" t="s">
        <v>364</v>
      </c>
      <c r="E36" s="23"/>
      <c r="F36" s="36" t="s">
        <v>365</v>
      </c>
      <c r="G36" s="37"/>
      <c r="H36" s="37"/>
      <c r="I36" s="37"/>
    </row>
  </sheetData>
  <mergeCells count="70">
    <mergeCell ref="A2:I2"/>
    <mergeCell ref="A3:I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D32:E32"/>
    <mergeCell ref="F32:I32"/>
    <mergeCell ref="D33:E33"/>
    <mergeCell ref="F33:I33"/>
    <mergeCell ref="D34:E34"/>
    <mergeCell ref="F34:I34"/>
    <mergeCell ref="D35:E35"/>
    <mergeCell ref="F35:I35"/>
    <mergeCell ref="D36:E36"/>
    <mergeCell ref="F36:I36"/>
    <mergeCell ref="A7:A9"/>
    <mergeCell ref="A11:A36"/>
    <mergeCell ref="B12:B33"/>
    <mergeCell ref="B34:B35"/>
    <mergeCell ref="C12:C21"/>
    <mergeCell ref="C24:C33"/>
  </mergeCells>
  <pageMargins left="0.707638888888889" right="0.707638888888889" top="0.393055555555556" bottom="0" header="0.313888888888889" footer="0.313888888888889"/>
  <pageSetup paperSize="9" scale="64" fitToHeight="0" orientation="portrait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安宁</cp:lastModifiedBy>
  <dcterms:created xsi:type="dcterms:W3CDTF">2022-03-04T11:29:00Z</dcterms:created>
  <cp:lastPrinted>2023-01-31T01:09:00Z</cp:lastPrinted>
  <dcterms:modified xsi:type="dcterms:W3CDTF">2023-02-01T07:17:08Z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