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封面" sheetId="16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4" r:id="rId14"/>
    <sheet name="6-2" sheetId="17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_______________A01">#REF!</definedName>
    <definedName name="________________A08">'[1]A01-1'!$A$5:$C$36</definedName>
    <definedName name="_______________A01">#REF!</definedName>
    <definedName name="_______________A08">'[2]A01-1'!$A$5:$C$36</definedName>
    <definedName name="______________A01">#REF!</definedName>
    <definedName name="______________A08">'[3]A01-1'!$A$5:$C$36</definedName>
    <definedName name="_____________A01">#REF!</definedName>
    <definedName name="_____________A08">'[4]A01-1'!$A$5:$C$36</definedName>
    <definedName name="____________A01">#REF!</definedName>
    <definedName name="____________A08">'[5]A01-1'!$A$5:$C$36</definedName>
    <definedName name="____________qyc1234">#REF!</definedName>
    <definedName name="___________A01">#REF!</definedName>
    <definedName name="___________A08">'[5]A01-1'!$A$5:$C$36</definedName>
    <definedName name="___________qyc1234">#REF!</definedName>
    <definedName name="__________A01">#REF!</definedName>
    <definedName name="__________A08">'[5]A01-1'!$A$5:$C$36</definedName>
    <definedName name="__________qyc1234">#REF!</definedName>
    <definedName name="_________A01">#REF!</definedName>
    <definedName name="_________A08">'[6]A01-1'!$A$5:$C$36</definedName>
    <definedName name="_________qyc1234">#REF!</definedName>
    <definedName name="________A01">#REF!</definedName>
    <definedName name="________A08">'[5]A01-1'!$A$5:$C$36</definedName>
    <definedName name="________qyc1234">#REF!</definedName>
    <definedName name="_______A01">#REF!</definedName>
    <definedName name="_______A08">'[7]A01-1'!$A$5:$C$36</definedName>
    <definedName name="_______qyc1234">#REF!</definedName>
    <definedName name="______A01">#REF!</definedName>
    <definedName name="______A08">'[8]A01-1'!$A$5:$C$36</definedName>
    <definedName name="______qyc1234">#REF!</definedName>
    <definedName name="_____A01">#REF!</definedName>
    <definedName name="_____A08">'[8]A01-1'!$A$5:$C$36</definedName>
    <definedName name="_____qyc1234">#REF!</definedName>
    <definedName name="____1A01_">#REF!</definedName>
    <definedName name="____2A08_">'[9]A01-1'!$A$5:$C$36</definedName>
    <definedName name="____A01">#REF!</definedName>
    <definedName name="____A08">'[10]A01-1'!$A$5:$C$36</definedName>
    <definedName name="____qyc1234">#REF!</definedName>
    <definedName name="___1A01_">#REF!</definedName>
    <definedName name="___2A08_">'[2]A01-1'!$A$5:$C$36</definedName>
    <definedName name="___A01">#REF!</definedName>
    <definedName name="___A08">'[10]A01-1'!$A$5:$C$36</definedName>
    <definedName name="___qyc1234">#REF!</definedName>
    <definedName name="__1A01_">#REF!</definedName>
    <definedName name="__2A01_">#REF!</definedName>
    <definedName name="__2A08_">'[2]A01-1'!$A$5:$C$36</definedName>
    <definedName name="__4A08_">'[2]A01-1'!$A$5:$C$36</definedName>
    <definedName name="__A01">#REF!</definedName>
    <definedName name="__A08">'[2]A01-1'!$A$5:$C$36</definedName>
    <definedName name="__qyc1234">#REF!</definedName>
    <definedName name="_1A01_">#REF!</definedName>
    <definedName name="_2A01_">#REF!</definedName>
    <definedName name="_2A08_">'[11]A01-1'!$A$5:$C$36</definedName>
    <definedName name="_4A08_">'[2]A01-1'!$A$5:$C$36</definedName>
    <definedName name="_A01">#REF!</definedName>
    <definedName name="_A08">'[2]A01-1'!$A$5:$C$36</definedName>
    <definedName name="_a8756">'[1]A01-1'!$A$5:$C$36</definedName>
    <definedName name="_qyc1234">#REF!</definedName>
    <definedName name="a">#N/A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行业">[12]Sheet1!$W$2:$W$9</definedName>
    <definedName name="市州">[12]Sheet1!$A$2:$U$2</definedName>
    <definedName name="形式">#REF!</definedName>
    <definedName name="性质">[13]Sheet2!$A$1:$A$4</definedName>
    <definedName name="支出">#REF!</definedName>
  </definedNames>
  <calcPr calcId="144525"/>
</workbook>
</file>

<file path=xl/sharedStrings.xml><?xml version="1.0" encoding="utf-8"?>
<sst xmlns="http://schemas.openxmlformats.org/spreadsheetml/2006/main" count="635" uniqueCount="317">
  <si>
    <t>中共攀枝花市直属机关工委</t>
  </si>
  <si>
    <t>2023年单位预算</t>
  </si>
  <si>
    <t xml:space="preserve">
表1</t>
  </si>
  <si>
    <t xml:space="preserve"> </t>
  </si>
  <si>
    <t>单位收支总表</t>
  </si>
  <si>
    <t>单位：中共攀枝花市直属机关工委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</si>
  <si>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</si>
  <si>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</si>
  <si>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</si>
  <si>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</si>
  <si>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</si>
  <si>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</si>
  <si>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</si>
  <si>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</si>
  <si>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</si>
  <si>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</si>
  <si>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</si>
  <si>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</si>
  <si>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</si>
  <si>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</si>
  <si>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</si>
  <si>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</si>
  <si>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</si>
  <si>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</si>
  <si>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</si>
  <si>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</si>
  <si>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</si>
  <si>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t>十、卫生健康支出</t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</si>
  <si>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</si>
  <si>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</si>
  <si>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</si>
  <si>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</si>
  <si>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</si>
  <si>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</si>
  <si>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</si>
  <si>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</si>
  <si>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</si>
  <si>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</si>
  <si>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</si>
  <si>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</si>
  <si>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</si>
  <si>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</si>
  <si>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</si>
  <si>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</si>
  <si>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</si>
  <si>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</si>
  <si>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</si>
  <si>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</si>
  <si>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</si>
  <si>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</si>
  <si>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</si>
  <si>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</si>
  <si>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</si>
  <si>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</si>
  <si>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</si>
  <si>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</si>
  <si>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</si>
  <si>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</si>
  <si>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</si>
  <si>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</si>
  <si>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</si>
  <si>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</si>
  <si>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</si>
  <si>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</si>
  <si>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</si>
  <si>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</si>
  <si>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</si>
  <si>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</si>
  <si>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</si>
  <si>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</si>
  <si>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科目编码</t>
  </si>
  <si>
    <t>单位代码</t>
  </si>
  <si>
    <t>单位名称（科目）</t>
  </si>
  <si>
    <t>类</t>
  </si>
  <si>
    <t>款</t>
  </si>
  <si>
    <t>项</t>
  </si>
  <si>
    <t>合    计</t>
  </si>
  <si>
    <t>中国共产党攀枝花市直属机关工作委员会</t>
  </si>
  <si>
    <t>表1-2</t>
  </si>
  <si>
    <t>单位支出总表</t>
  </si>
  <si>
    <t>基本支出</t>
  </si>
  <si>
    <t>项目支出</t>
  </si>
  <si>
    <t>上缴上级支出</t>
  </si>
  <si>
    <t>对附属单位补助
支出</t>
  </si>
  <si>
    <t>05</t>
  </si>
  <si>
    <t>派驻派出机构</t>
  </si>
  <si>
    <t>01</t>
  </si>
  <si>
    <t>行政运行</t>
  </si>
  <si>
    <t>02</t>
  </si>
  <si>
    <t>一般行政管理事务</t>
  </si>
  <si>
    <t>50</t>
  </si>
  <si>
    <t>事业运行</t>
  </si>
  <si>
    <t>行政单位离退休</t>
  </si>
  <si>
    <t>08</t>
  </si>
  <si>
    <t>机关事业单位基本养老保险缴费支出</t>
  </si>
  <si>
    <t>死亡抚恤</t>
  </si>
  <si>
    <t>11</t>
  </si>
  <si>
    <t>行政单位医疗</t>
  </si>
  <si>
    <t>事业单位医疗</t>
  </si>
  <si>
    <t>03</t>
  </si>
  <si>
    <t>公务员医疗补助</t>
  </si>
  <si>
    <t>99</t>
  </si>
  <si>
    <t>其他行政事业单位医疗支出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</si>
  <si>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</si>
  <si>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</si>
  <si>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</si>
  <si>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</si>
  <si>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</si>
  <si>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</si>
  <si>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</si>
  <si>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</si>
  <si>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</si>
  <si>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</si>
  <si>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</si>
  <si>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</si>
  <si>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</si>
  <si>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</si>
  <si>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</si>
  <si>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</si>
  <si>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</si>
  <si>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</si>
  <si>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</si>
  <si>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</si>
  <si>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</si>
  <si>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</si>
  <si>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</si>
  <si>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</si>
  <si>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</si>
  <si>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</si>
  <si>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</si>
  <si>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</si>
  <si>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</si>
  <si>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</si>
  <si>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</si>
  <si>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</si>
  <si>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</si>
  <si>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</si>
  <si>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</si>
  <si>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</si>
  <si>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</si>
  <si>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</si>
  <si>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</si>
  <si>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</si>
  <si>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</si>
  <si>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</si>
  <si>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</si>
  <si>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</si>
  <si>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</si>
  <si>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</si>
  <si>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科目名称</t>
  </si>
  <si>
    <t>一般公共预算拨款</t>
  </si>
  <si>
    <t>政府性基金安排</t>
  </si>
  <si>
    <t>国有资本经营预算安排</t>
  </si>
  <si>
    <t>上年应返还额度
结转</t>
  </si>
  <si>
    <t>小计</t>
  </si>
  <si>
    <t>基本工资</t>
  </si>
  <si>
    <t>津贴补贴</t>
  </si>
  <si>
    <t>奖金</t>
  </si>
  <si>
    <t>07</t>
  </si>
  <si>
    <t>绩效工资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</si>
  <si>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</si>
  <si>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</si>
  <si>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</si>
  <si>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</si>
  <si>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</si>
  <si>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</si>
  <si>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13</t>
  </si>
  <si>
    <t>其他工资福利支出</t>
  </si>
  <si>
    <t>办公费</t>
  </si>
  <si>
    <t>水费</t>
  </si>
  <si>
    <t>06</t>
  </si>
  <si>
    <t>电费</t>
  </si>
  <si>
    <t>邮电费</t>
  </si>
  <si>
    <t>09</t>
  </si>
  <si>
    <t>物业管理费</t>
  </si>
  <si>
    <t>差旅费</t>
  </si>
  <si>
    <t>维修（护）费</t>
  </si>
  <si>
    <t>15</t>
  </si>
  <si>
    <t>会议费</t>
  </si>
  <si>
    <t>16</t>
  </si>
  <si>
    <t>培训费</t>
  </si>
  <si>
    <t>17</t>
  </si>
  <si>
    <t>公务接待费</t>
  </si>
  <si>
    <t>28</t>
  </si>
  <si>
    <t>工会经费</t>
  </si>
  <si>
    <t>29</t>
  </si>
  <si>
    <t>福利费</t>
  </si>
  <si>
    <t>31</t>
  </si>
  <si>
    <t>公务用车运行维护费</t>
  </si>
  <si>
    <t>39</t>
  </si>
  <si>
    <t>其他交通费用</t>
  </si>
  <si>
    <t>其他商品和服务支出</t>
  </si>
  <si>
    <t>离休费</t>
  </si>
  <si>
    <t>退休费</t>
  </si>
  <si>
    <t>生活补助</t>
  </si>
  <si>
    <t>医疗费补助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</si>
  <si>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</si>
  <si>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</si>
  <si>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</si>
  <si>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</si>
  <si>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</si>
  <si>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</si>
  <si>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</si>
  <si>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r>
      <rPr>
        <sz val="11"/>
        <rFont val="宋体"/>
        <charset val="134"/>
      </rPr>
      <t>基本工资</t>
    </r>
  </si>
  <si>
    <r>
      <rPr>
        <sz val="11"/>
        <rFont val="宋体"/>
        <charset val="134"/>
      </rPr>
      <t>津贴补贴</t>
    </r>
  </si>
  <si>
    <r>
      <rPr>
        <sz val="11"/>
        <rFont val="宋体"/>
        <charset val="134"/>
      </rPr>
      <t>奖金</t>
    </r>
  </si>
  <si>
    <r>
      <rPr>
        <sz val="11"/>
        <rFont val="宋体"/>
        <charset val="134"/>
      </rPr>
      <t>绩效工资</t>
    </r>
  </si>
  <si>
    <r>
      <rPr>
        <sz val="11"/>
        <rFont val="宋体"/>
        <charset val="134"/>
      </rPr>
      <t>机关事业单位基本养老保险缴费</t>
    </r>
  </si>
  <si>
    <r>
      <rPr>
        <sz val="11"/>
        <rFont val="宋体"/>
        <charset val="134"/>
      </rPr>
      <t>职工基本医疗保险缴费</t>
    </r>
  </si>
  <si>
    <r>
      <rPr>
        <sz val="11"/>
        <rFont val="宋体"/>
        <charset val="134"/>
      </rPr>
      <t>公务员医疗补助缴费</t>
    </r>
  </si>
  <si>
    <r>
      <rPr>
        <sz val="11"/>
        <rFont val="宋体"/>
        <charset val="134"/>
      </rPr>
      <t>其他社会保障缴费</t>
    </r>
  </si>
  <si>
    <r>
      <rPr>
        <sz val="11"/>
        <rFont val="宋体"/>
        <charset val="134"/>
      </rPr>
      <t>住房公积金</t>
    </r>
  </si>
  <si>
    <r>
      <rPr>
        <sz val="11"/>
        <rFont val="宋体"/>
        <charset val="134"/>
      </rPr>
      <t>其他工资福利支出</t>
    </r>
  </si>
  <si>
    <r>
      <rPr>
        <sz val="11"/>
        <color indexed="8"/>
        <rFont val="宋体"/>
        <charset val="134"/>
        <scheme val="minor"/>
      </rPr>
      <t>0</t>
    </r>
    <r>
      <rPr>
        <sz val="11"/>
        <color indexed="8"/>
        <rFont val="宋体"/>
        <charset val="134"/>
        <scheme val="minor"/>
      </rPr>
      <t>1</t>
    </r>
  </si>
  <si>
    <r>
      <rPr>
        <sz val="11"/>
        <rFont val="宋体"/>
        <charset val="134"/>
      </rPr>
      <t>办公费</t>
    </r>
  </si>
  <si>
    <r>
      <rPr>
        <sz val="11"/>
        <color indexed="8"/>
        <rFont val="宋体"/>
        <charset val="134"/>
        <scheme val="minor"/>
      </rPr>
      <t>0</t>
    </r>
    <r>
      <rPr>
        <sz val="11"/>
        <color indexed="8"/>
        <rFont val="宋体"/>
        <charset val="134"/>
        <scheme val="minor"/>
      </rPr>
      <t>5</t>
    </r>
  </si>
  <si>
    <r>
      <rPr>
        <sz val="11"/>
        <rFont val="宋体"/>
        <charset val="134"/>
      </rPr>
      <t>水费</t>
    </r>
  </si>
  <si>
    <r>
      <rPr>
        <sz val="11"/>
        <color indexed="8"/>
        <rFont val="宋体"/>
        <charset val="134"/>
        <scheme val="minor"/>
      </rPr>
      <t>0</t>
    </r>
    <r>
      <rPr>
        <sz val="11"/>
        <color indexed="8"/>
        <rFont val="宋体"/>
        <charset val="134"/>
        <scheme val="minor"/>
      </rPr>
      <t>6</t>
    </r>
  </si>
  <si>
    <r>
      <rPr>
        <sz val="11"/>
        <rFont val="宋体"/>
        <charset val="134"/>
      </rPr>
      <t>电费</t>
    </r>
  </si>
  <si>
    <r>
      <rPr>
        <sz val="11"/>
        <color indexed="8"/>
        <rFont val="宋体"/>
        <charset val="134"/>
        <scheme val="minor"/>
      </rPr>
      <t>0</t>
    </r>
    <r>
      <rPr>
        <sz val="11"/>
        <color indexed="8"/>
        <rFont val="宋体"/>
        <charset val="134"/>
        <scheme val="minor"/>
      </rPr>
      <t>7</t>
    </r>
  </si>
  <si>
    <r>
      <rPr>
        <sz val="11"/>
        <rFont val="宋体"/>
        <charset val="134"/>
      </rPr>
      <t>邮电费</t>
    </r>
  </si>
  <si>
    <r>
      <rPr>
        <sz val="11"/>
        <color indexed="8"/>
        <rFont val="宋体"/>
        <charset val="134"/>
        <scheme val="minor"/>
      </rPr>
      <t>0</t>
    </r>
    <r>
      <rPr>
        <sz val="11"/>
        <color indexed="8"/>
        <rFont val="宋体"/>
        <charset val="134"/>
        <scheme val="minor"/>
      </rPr>
      <t>9</t>
    </r>
  </si>
  <si>
    <r>
      <rPr>
        <sz val="11"/>
        <rFont val="宋体"/>
        <charset val="134"/>
      </rPr>
      <t>物业管理费</t>
    </r>
  </si>
  <si>
    <r>
      <rPr>
        <sz val="11"/>
        <color indexed="8"/>
        <rFont val="宋体"/>
        <charset val="134"/>
        <scheme val="minor"/>
      </rPr>
      <t>1</t>
    </r>
    <r>
      <rPr>
        <sz val="11"/>
        <color indexed="8"/>
        <rFont val="宋体"/>
        <charset val="134"/>
        <scheme val="minor"/>
      </rPr>
      <t>1</t>
    </r>
  </si>
  <si>
    <r>
      <rPr>
        <sz val="11"/>
        <rFont val="宋体"/>
        <charset val="134"/>
      </rPr>
      <t>差旅费</t>
    </r>
  </si>
  <si>
    <r>
      <rPr>
        <sz val="11"/>
        <color indexed="8"/>
        <rFont val="宋体"/>
        <charset val="134"/>
        <scheme val="minor"/>
      </rPr>
      <t>1</t>
    </r>
    <r>
      <rPr>
        <sz val="11"/>
        <color indexed="8"/>
        <rFont val="宋体"/>
        <charset val="134"/>
        <scheme val="minor"/>
      </rPr>
      <t>3</t>
    </r>
  </si>
  <si>
    <r>
      <rPr>
        <sz val="11"/>
        <rFont val="宋体"/>
        <charset val="134"/>
      </rPr>
      <t>维修（护）费</t>
    </r>
  </si>
  <si>
    <r>
      <rPr>
        <sz val="11"/>
        <color indexed="8"/>
        <rFont val="宋体"/>
        <charset val="134"/>
        <scheme val="minor"/>
      </rPr>
      <t>1</t>
    </r>
    <r>
      <rPr>
        <sz val="11"/>
        <color indexed="8"/>
        <rFont val="宋体"/>
        <charset val="134"/>
        <scheme val="minor"/>
      </rPr>
      <t>5</t>
    </r>
  </si>
  <si>
    <r>
      <rPr>
        <sz val="11"/>
        <rFont val="宋体"/>
        <charset val="134"/>
      </rPr>
      <t>会议费</t>
    </r>
  </si>
  <si>
    <r>
      <rPr>
        <sz val="11"/>
        <color indexed="8"/>
        <rFont val="宋体"/>
        <charset val="134"/>
        <scheme val="minor"/>
      </rPr>
      <t>1</t>
    </r>
    <r>
      <rPr>
        <sz val="11"/>
        <color indexed="8"/>
        <rFont val="宋体"/>
        <charset val="134"/>
        <scheme val="minor"/>
      </rPr>
      <t>6</t>
    </r>
  </si>
  <si>
    <r>
      <rPr>
        <sz val="11"/>
        <rFont val="宋体"/>
        <charset val="134"/>
      </rPr>
      <t>培训费</t>
    </r>
  </si>
  <si>
    <r>
      <rPr>
        <sz val="11"/>
        <color indexed="8"/>
        <rFont val="宋体"/>
        <charset val="134"/>
        <scheme val="minor"/>
      </rPr>
      <t>1</t>
    </r>
    <r>
      <rPr>
        <sz val="11"/>
        <color indexed="8"/>
        <rFont val="宋体"/>
        <charset val="134"/>
        <scheme val="minor"/>
      </rPr>
      <t>7</t>
    </r>
  </si>
  <si>
    <r>
      <rPr>
        <sz val="11"/>
        <rFont val="宋体"/>
        <charset val="134"/>
      </rPr>
      <t>公务接待费</t>
    </r>
  </si>
  <si>
    <r>
      <rPr>
        <sz val="11"/>
        <color indexed="8"/>
        <rFont val="宋体"/>
        <charset val="134"/>
        <scheme val="minor"/>
      </rPr>
      <t>2</t>
    </r>
    <r>
      <rPr>
        <sz val="11"/>
        <color indexed="8"/>
        <rFont val="宋体"/>
        <charset val="134"/>
        <scheme val="minor"/>
      </rPr>
      <t>8</t>
    </r>
  </si>
  <si>
    <r>
      <rPr>
        <sz val="11"/>
        <rFont val="宋体"/>
        <charset val="134"/>
      </rPr>
      <t>工会经费</t>
    </r>
  </si>
  <si>
    <r>
      <rPr>
        <sz val="11"/>
        <color indexed="8"/>
        <rFont val="宋体"/>
        <charset val="134"/>
        <scheme val="minor"/>
      </rPr>
      <t>2</t>
    </r>
    <r>
      <rPr>
        <sz val="11"/>
        <color indexed="8"/>
        <rFont val="宋体"/>
        <charset val="134"/>
        <scheme val="minor"/>
      </rPr>
      <t>9</t>
    </r>
  </si>
  <si>
    <r>
      <rPr>
        <sz val="11"/>
        <rFont val="宋体"/>
        <charset val="134"/>
      </rPr>
      <t>福利费</t>
    </r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</si>
  <si>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1</t>
    </r>
  </si>
  <si>
    <r>
      <rPr>
        <sz val="11"/>
        <rFont val="宋体"/>
        <charset val="134"/>
      </rPr>
      <t>公务用车运行维护费</t>
    </r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</si>
  <si>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9</t>
    </r>
  </si>
  <si>
    <r>
      <rPr>
        <sz val="11"/>
        <rFont val="宋体"/>
        <charset val="134"/>
      </rPr>
      <t>其他交通费用</t>
    </r>
  </si>
  <si>
    <r>
      <rPr>
        <sz val="11"/>
        <color indexed="8"/>
        <rFont val="宋体"/>
        <charset val="134"/>
        <scheme val="minor"/>
      </rPr>
      <t>9</t>
    </r>
    <r>
      <rPr>
        <sz val="11"/>
        <color indexed="8"/>
        <rFont val="宋体"/>
        <charset val="134"/>
        <scheme val="minor"/>
      </rPr>
      <t>9</t>
    </r>
  </si>
  <si>
    <r>
      <rPr>
        <sz val="11"/>
        <rFont val="宋体"/>
        <charset val="134"/>
      </rPr>
      <t>其他商品和服务支出</t>
    </r>
  </si>
  <si>
    <r>
      <rPr>
        <sz val="11"/>
        <rFont val="宋体"/>
        <charset val="134"/>
      </rPr>
      <t>离休费</t>
    </r>
  </si>
  <si>
    <r>
      <rPr>
        <sz val="11"/>
        <color indexed="8"/>
        <rFont val="宋体"/>
        <charset val="134"/>
        <scheme val="minor"/>
      </rPr>
      <t>0</t>
    </r>
    <r>
      <rPr>
        <sz val="11"/>
        <color indexed="8"/>
        <rFont val="宋体"/>
        <charset val="134"/>
        <scheme val="minor"/>
      </rPr>
      <t>2</t>
    </r>
  </si>
  <si>
    <r>
      <rPr>
        <sz val="11"/>
        <rFont val="宋体"/>
        <charset val="134"/>
      </rPr>
      <t>退休费</t>
    </r>
  </si>
  <si>
    <r>
      <rPr>
        <sz val="11"/>
        <rFont val="宋体"/>
        <charset val="134"/>
      </rPr>
      <t>生活补助</t>
    </r>
  </si>
  <si>
    <r>
      <rPr>
        <sz val="11"/>
        <rFont val="宋体"/>
        <charset val="134"/>
      </rPr>
      <t>医疗费补助</t>
    </r>
  </si>
  <si>
    <t>表3-2</t>
  </si>
  <si>
    <t>一般公共预算项目支出预算表</t>
  </si>
  <si>
    <t>项目名称</t>
  </si>
  <si>
    <t>金额</t>
  </si>
  <si>
    <t>驻村帮扶工作经费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</si>
  <si>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</si>
  <si>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</si>
  <si>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</si>
  <si>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</si>
  <si>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</si>
  <si>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</si>
  <si>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</si>
  <si>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</si>
  <si>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</si>
  <si>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>政府性基金支出预算表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</si>
  <si>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</si>
  <si>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</si>
  <si>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</si>
  <si>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</si>
  <si>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</si>
  <si>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</si>
  <si>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</si>
  <si>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表6-1</t>
  </si>
  <si>
    <r>
      <rPr>
        <b/>
        <sz val="20"/>
        <rFont val="宋体"/>
        <charset val="134"/>
      </rPr>
      <t>单位预算项目绩效目标表（2</t>
    </r>
    <r>
      <rPr>
        <b/>
        <sz val="20"/>
        <rFont val="宋体"/>
        <charset val="134"/>
      </rPr>
      <t>023</t>
    </r>
    <r>
      <rPr>
        <b/>
        <sz val="20"/>
        <rFont val="宋体"/>
        <charset val="134"/>
      </rPr>
      <t>年度）</t>
    </r>
  </si>
  <si>
    <r>
      <rPr>
        <sz val="11"/>
        <rFont val="宋体"/>
        <charset val="134"/>
      </rPr>
      <t xml:space="preserve">( </t>
    </r>
    <r>
      <rPr>
        <sz val="11"/>
        <rFont val="宋体"/>
        <charset val="134"/>
      </rPr>
      <t>2023</t>
    </r>
    <r>
      <rPr>
        <sz val="11"/>
        <rFont val="宋体"/>
        <charset val="134"/>
      </rPr>
      <t>年度)</t>
    </r>
  </si>
  <si>
    <t>部门（单位）</t>
  </si>
  <si>
    <t>项目资金
（元）</t>
  </si>
  <si>
    <t>年度资金总额</t>
  </si>
  <si>
    <t>财政拨款</t>
  </si>
  <si>
    <t>其他资金</t>
  </si>
  <si>
    <t>总体目标</t>
  </si>
  <si>
    <t>主要用于提升驻村干部素质能力、管理驻村帮扶力量、组织培训等。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</si>
  <si>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</si>
  <si>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</si>
  <si>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</si>
  <si>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</si>
  <si>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</si>
  <si>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</si>
  <si>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</si>
  <si>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举办培训次数</t>
  </si>
  <si>
    <r>
      <rPr>
        <sz val="9"/>
        <rFont val="Times New Roman"/>
        <charset val="134"/>
      </rPr>
      <t>1</t>
    </r>
    <r>
      <rPr>
        <sz val="9"/>
        <rFont val="宋体"/>
        <charset val="134"/>
      </rPr>
      <t>次</t>
    </r>
  </si>
  <si>
    <t>开展专项督导</t>
  </si>
  <si>
    <r>
      <rPr>
        <sz val="9"/>
        <rFont val="SimSun"/>
        <charset val="134"/>
      </rPr>
      <t>≧</t>
    </r>
    <r>
      <rPr>
        <sz val="9"/>
        <rFont val="宋体"/>
        <charset val="134"/>
      </rPr>
      <t>2次</t>
    </r>
  </si>
  <si>
    <t>质量指标</t>
  </si>
  <si>
    <t>提升驻村干部素质能力</t>
  </si>
  <si>
    <t>显著提升</t>
  </si>
  <si>
    <t>时效指标</t>
  </si>
  <si>
    <t>培训展开时间</t>
  </si>
  <si>
    <r>
      <rPr>
        <sz val="9"/>
        <rFont val="Times New Roman"/>
        <charset val="134"/>
      </rPr>
      <t>2023</t>
    </r>
    <r>
      <rPr>
        <sz val="9"/>
        <rFont val="宋体"/>
        <charset val="134"/>
      </rPr>
      <t>年</t>
    </r>
    <r>
      <rPr>
        <sz val="9"/>
        <rFont val="Times New Roman"/>
        <charset val="134"/>
      </rPr>
      <t>11</t>
    </r>
    <r>
      <rPr>
        <sz val="9"/>
        <rFont val="宋体"/>
        <charset val="134"/>
      </rPr>
      <t>月前</t>
    </r>
  </si>
  <si>
    <t>成本指标</t>
  </si>
  <si>
    <t>组织开展交流学习</t>
  </si>
  <si>
    <t>培训费0.5万；会议费0.5万；驻村工作队管理1万</t>
  </si>
  <si>
    <t>项目效益</t>
  </si>
  <si>
    <t>社会效益指标</t>
  </si>
  <si>
    <t>经济效益指标</t>
  </si>
  <si>
    <t>生态效益指标</t>
  </si>
  <si>
    <t>可持续影响指标</t>
  </si>
  <si>
    <t>满意度指标</t>
  </si>
  <si>
    <t>服务对象满意度指标</t>
  </si>
  <si>
    <t>参与培训人员满意度</t>
  </si>
  <si>
    <t>≧95%</t>
  </si>
  <si>
    <t>表6-2</t>
  </si>
  <si>
    <t>完成年度物业管理工作，保证服务质量优质。</t>
  </si>
  <si>
    <t>服务人员数量</t>
  </si>
  <si>
    <r>
      <rPr>
        <sz val="9"/>
        <rFont val="宋体"/>
        <charset val="134"/>
      </rPr>
      <t>≧</t>
    </r>
    <r>
      <rPr>
        <sz val="9"/>
        <rFont val="Times New Roman"/>
        <charset val="134"/>
      </rPr>
      <t>20</t>
    </r>
    <r>
      <rPr>
        <sz val="9"/>
        <rFont val="宋体"/>
        <charset val="134"/>
      </rPr>
      <t>人</t>
    </r>
  </si>
  <si>
    <t>做好管理服务，及时解决反馈问题</t>
  </si>
  <si>
    <t>保障物业管理经费开支</t>
  </si>
  <si>
    <r>
      <rPr>
        <sz val="9"/>
        <rFont val="宋体"/>
        <charset val="134"/>
      </rPr>
      <t>办公费0</t>
    </r>
    <r>
      <rPr>
        <sz val="9"/>
        <rFont val="宋体"/>
        <charset val="134"/>
      </rPr>
      <t>.5万；物业管理费0.7万；维修（护）费0.5万</t>
    </r>
  </si>
  <si>
    <t>单位及职工满意度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</si>
</sst>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2">
    <font>
      <sz val="11"/>
      <color indexed="8"/>
      <name val="宋体"/>
      <charset val="1"/>
      <scheme val="minor"/>
    </font>
    <font>
      <sz val="12"/>
      <name val="方正黑体简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name val="Times New Roman"/>
      <charset val="134"/>
    </font>
    <font>
      <sz val="9"/>
      <name val="SimSun"/>
      <charset val="134"/>
    </font>
    <font>
      <sz val="9"/>
      <name val="simhei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11"/>
      <name val="SimSun"/>
      <charset val="134"/>
    </font>
    <font>
      <sz val="11"/>
      <color rgb="FF000000"/>
      <name val="宋体"/>
      <charset val="134"/>
    </font>
    <font>
      <sz val="11"/>
      <color rgb="FF000000"/>
      <name val="SimSun"/>
      <charset val="134"/>
    </font>
    <font>
      <sz val="11"/>
      <color indexed="8"/>
      <name val="宋体"/>
      <charset val="134"/>
      <scheme val="minor"/>
    </font>
    <font>
      <b/>
      <sz val="16"/>
      <name val="黑体"/>
      <charset val="134"/>
    </font>
    <font>
      <sz val="12"/>
      <color indexed="8"/>
      <name val="方正黑体简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sz val="12"/>
      <name val="宋体"/>
      <charset val="134"/>
    </font>
    <font>
      <b/>
      <sz val="36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C0C0C0"/>
      </right>
      <top style="thin">
        <color rgb="FFC0C0C0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22" fillId="0" borderId="0" applyFont="0" applyFill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3" borderId="23" applyNumberFormat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7" borderId="24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25" applyNumberFormat="0" applyFill="0" applyAlignment="0" applyProtection="0">
      <alignment vertical="center"/>
    </xf>
    <xf numFmtId="0" fontId="34" fillId="0" borderId="25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9" fillId="0" borderId="26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35" fillId="11" borderId="27" applyNumberFormat="0" applyAlignment="0" applyProtection="0">
      <alignment vertical="center"/>
    </xf>
    <xf numFmtId="0" fontId="36" fillId="11" borderId="23" applyNumberFormat="0" applyAlignment="0" applyProtection="0">
      <alignment vertical="center"/>
    </xf>
    <xf numFmtId="0" fontId="37" fillId="12" borderId="28" applyNumberFormat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38" fillId="0" borderId="29" applyNumberFormat="0" applyFill="0" applyAlignment="0" applyProtection="0">
      <alignment vertical="center"/>
    </xf>
    <xf numFmtId="0" fontId="39" fillId="0" borderId="30" applyNumberFormat="0" applyFill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0" fillId="0" borderId="0"/>
  </cellStyleXfs>
  <cellXfs count="152">
    <xf numFmtId="0" fontId="0" fillId="0" borderId="0" xfId="0" applyFont="1">
      <alignment vertical="center"/>
    </xf>
    <xf numFmtId="0" fontId="1" fillId="0" borderId="1" xfId="0" applyFont="1" applyFill="1" applyBorder="1">
      <alignment vertical="center"/>
    </xf>
    <xf numFmtId="0" fontId="0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left" vertical="center"/>
    </xf>
    <xf numFmtId="3" fontId="4" fillId="0" borderId="2" xfId="0" applyNumberFormat="1" applyFont="1" applyFill="1" applyBorder="1" applyAlignment="1" applyProtection="1">
      <alignment horizontal="left" vertical="center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left" vertical="center" wrapText="1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6" xfId="0" applyNumberFormat="1" applyFont="1" applyFill="1" applyBorder="1" applyAlignment="1" applyProtection="1">
      <alignment horizontal="left" vertical="center" wrapText="1"/>
    </xf>
    <xf numFmtId="0" fontId="6" fillId="0" borderId="7" xfId="0" applyNumberFormat="1" applyFont="1" applyFill="1" applyBorder="1" applyAlignment="1" applyProtection="1">
      <alignment horizontal="left" vertical="center" wrapText="1"/>
    </xf>
    <xf numFmtId="0" fontId="4" fillId="0" borderId="8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49" fontId="4" fillId="0" borderId="6" xfId="0" applyNumberFormat="1" applyFont="1" applyFill="1" applyBorder="1" applyAlignment="1" applyProtection="1">
      <alignment horizontal="center" vertical="center" wrapText="1"/>
    </xf>
    <xf numFmtId="49" fontId="4" fillId="0" borderId="7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right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6" xfId="0" applyNumberFormat="1" applyFont="1" applyFill="1" applyBorder="1" applyAlignment="1" applyProtection="1">
      <alignment horizontal="left" vertical="center"/>
    </xf>
    <xf numFmtId="0" fontId="4" fillId="0" borderId="7" xfId="0" applyNumberFormat="1" applyFont="1" applyFill="1" applyBorder="1" applyAlignment="1" applyProtection="1">
      <alignment horizontal="left" vertical="center"/>
    </xf>
    <xf numFmtId="0" fontId="4" fillId="0" borderId="9" xfId="0" applyNumberFormat="1" applyFont="1" applyFill="1" applyBorder="1" applyAlignment="1" applyProtection="1">
      <alignment horizontal="left" vertical="center"/>
    </xf>
    <xf numFmtId="0" fontId="4" fillId="0" borderId="10" xfId="0" applyNumberFormat="1" applyFont="1" applyFill="1" applyBorder="1" applyAlignment="1" applyProtection="1">
      <alignment horizontal="center" vertical="center"/>
    </xf>
    <xf numFmtId="0" fontId="7" fillId="0" borderId="6" xfId="0" applyNumberFormat="1" applyFont="1" applyFill="1" applyBorder="1" applyAlignment="1" applyProtection="1">
      <alignment horizontal="center" vertical="center" wrapText="1"/>
    </xf>
    <xf numFmtId="0" fontId="6" fillId="0" borderId="11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/>
    </xf>
    <xf numFmtId="49" fontId="4" fillId="0" borderId="6" xfId="0" applyNumberFormat="1" applyFont="1" applyFill="1" applyBorder="1" applyAlignment="1" applyProtection="1">
      <alignment horizontal="center" vertical="center"/>
    </xf>
    <xf numFmtId="3" fontId="4" fillId="0" borderId="6" xfId="0" applyNumberFormat="1" applyFont="1" applyFill="1" applyBorder="1" applyAlignment="1" applyProtection="1">
      <alignment horizontal="left" vertical="center"/>
    </xf>
    <xf numFmtId="49" fontId="4" fillId="0" borderId="6" xfId="0" applyNumberFormat="1" applyFont="1" applyFill="1" applyBorder="1" applyAlignment="1" applyProtection="1">
      <alignment horizontal="left" vertical="center" wrapText="1"/>
    </xf>
    <xf numFmtId="0" fontId="4" fillId="0" borderId="4" xfId="0" applyNumberFormat="1" applyFont="1" applyFill="1" applyBorder="1" applyAlignment="1" applyProtection="1">
      <alignment horizontal="left" vertical="center"/>
    </xf>
    <xf numFmtId="0" fontId="6" fillId="0" borderId="6" xfId="0" applyNumberFormat="1" applyFont="1" applyFill="1" applyBorder="1" applyAlignment="1" applyProtection="1">
      <alignment horizontal="center" vertical="center" wrapText="1"/>
    </xf>
    <xf numFmtId="0" fontId="6" fillId="0" borderId="7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>
      <alignment vertical="center"/>
    </xf>
    <xf numFmtId="0" fontId="5" fillId="0" borderId="1" xfId="0" applyFont="1" applyFill="1" applyBorder="1">
      <alignment vertical="center"/>
    </xf>
    <xf numFmtId="0" fontId="1" fillId="0" borderId="0" xfId="0" applyFont="1" applyFill="1" applyBorder="1">
      <alignment vertical="center"/>
    </xf>
    <xf numFmtId="0" fontId="8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/>
    </xf>
    <xf numFmtId="0" fontId="5" fillId="0" borderId="12" xfId="0" applyFont="1" applyFill="1" applyBorder="1">
      <alignment vertical="center"/>
    </xf>
    <xf numFmtId="0" fontId="3" fillId="0" borderId="12" xfId="0" applyFont="1" applyFill="1" applyBorder="1" applyAlignment="1">
      <alignment horizontal="left" vertical="center"/>
    </xf>
    <xf numFmtId="0" fontId="5" fillId="0" borderId="13" xfId="0" applyFont="1" applyFill="1" applyBorder="1">
      <alignment vertical="center"/>
    </xf>
    <xf numFmtId="0" fontId="10" fillId="0" borderId="2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vertical="center" wrapText="1"/>
    </xf>
    <xf numFmtId="0" fontId="11" fillId="0" borderId="13" xfId="0" applyFont="1" applyFill="1" applyBorder="1">
      <alignment vertical="center"/>
    </xf>
    <xf numFmtId="4" fontId="10" fillId="0" borderId="2" xfId="0" applyNumberFormat="1" applyFont="1" applyFill="1" applyBorder="1" applyAlignment="1">
      <alignment horizontal="righ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5" fillId="0" borderId="14" xfId="0" applyFont="1" applyFill="1" applyBorder="1">
      <alignment vertical="center"/>
    </xf>
    <xf numFmtId="0" fontId="5" fillId="0" borderId="14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right" vertical="center" wrapText="1"/>
    </xf>
    <xf numFmtId="0" fontId="3" fillId="0" borderId="12" xfId="0" applyFont="1" applyFill="1" applyBorder="1" applyAlignment="1">
      <alignment horizontal="center" vertical="center"/>
    </xf>
    <xf numFmtId="0" fontId="5" fillId="0" borderId="15" xfId="0" applyFont="1" applyFill="1" applyBorder="1">
      <alignment vertical="center"/>
    </xf>
    <xf numFmtId="0" fontId="5" fillId="0" borderId="16" xfId="0" applyFont="1" applyFill="1" applyBorder="1">
      <alignment vertical="center"/>
    </xf>
    <xf numFmtId="0" fontId="5" fillId="0" borderId="16" xfId="0" applyFont="1" applyFill="1" applyBorder="1" applyAlignment="1">
      <alignment vertical="center" wrapText="1"/>
    </xf>
    <xf numFmtId="0" fontId="11" fillId="0" borderId="16" xfId="0" applyFont="1" applyFill="1" applyBorder="1" applyAlignment="1">
      <alignment vertical="center" wrapText="1"/>
    </xf>
    <xf numFmtId="0" fontId="5" fillId="0" borderId="17" xfId="0" applyFont="1" applyFill="1" applyBorder="1" applyAlignment="1">
      <alignment vertical="center" wrapText="1"/>
    </xf>
    <xf numFmtId="0" fontId="9" fillId="0" borderId="13" xfId="0" applyFont="1" applyFill="1" applyBorder="1" applyAlignment="1">
      <alignment horizontal="center" vertical="center"/>
    </xf>
    <xf numFmtId="0" fontId="9" fillId="0" borderId="16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1" fillId="0" borderId="6" xfId="0" applyFont="1" applyFill="1" applyBorder="1">
      <alignment vertical="center"/>
    </xf>
    <xf numFmtId="0" fontId="9" fillId="0" borderId="18" xfId="0" applyFont="1" applyFill="1" applyBorder="1" applyAlignment="1">
      <alignment horizontal="center" vertical="center"/>
    </xf>
    <xf numFmtId="4" fontId="3" fillId="0" borderId="2" xfId="0" applyNumberFormat="1" applyFont="1" applyFill="1" applyBorder="1" applyAlignment="1">
      <alignment horizontal="right" vertical="center"/>
    </xf>
    <xf numFmtId="49" fontId="3" fillId="0" borderId="2" xfId="0" applyNumberFormat="1" applyFont="1" applyFill="1" applyBorder="1" applyAlignment="1" applyProtection="1">
      <alignment vertical="center" wrapText="1"/>
    </xf>
    <xf numFmtId="0" fontId="3" fillId="0" borderId="12" xfId="0" applyFont="1" applyFill="1" applyBorder="1" applyAlignment="1">
      <alignment horizontal="right" vertical="center"/>
    </xf>
    <xf numFmtId="49" fontId="10" fillId="0" borderId="2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1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12" fillId="0" borderId="1" xfId="0" applyFont="1" applyBorder="1" applyAlignment="1">
      <alignment horizontal="right" vertical="center" wrapText="1"/>
    </xf>
    <xf numFmtId="0" fontId="9" fillId="0" borderId="1" xfId="0" applyFont="1" applyBorder="1" applyAlignment="1">
      <alignment horizontal="center" vertical="center"/>
    </xf>
    <xf numFmtId="0" fontId="5" fillId="0" borderId="12" xfId="0" applyFont="1" applyBorder="1">
      <alignment vertical="center"/>
    </xf>
    <xf numFmtId="0" fontId="3" fillId="0" borderId="12" xfId="0" applyFont="1" applyBorder="1" applyAlignment="1">
      <alignment horizontal="left" vertical="center"/>
    </xf>
    <xf numFmtId="0" fontId="3" fillId="0" borderId="12" xfId="0" applyFont="1" applyBorder="1" applyAlignment="1">
      <alignment horizontal="right" vertical="center"/>
    </xf>
    <xf numFmtId="0" fontId="5" fillId="0" borderId="13" xfId="0" applyFont="1" applyBorder="1">
      <alignment vertical="center"/>
    </xf>
    <xf numFmtId="49" fontId="3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13" fillId="0" borderId="2" xfId="0" applyFont="1" applyBorder="1" applyAlignment="1">
      <alignment horizontal="left" vertical="center" wrapText="1"/>
    </xf>
    <xf numFmtId="4" fontId="14" fillId="0" borderId="2" xfId="0" applyNumberFormat="1" applyFont="1" applyBorder="1" applyAlignment="1">
      <alignment horizontal="right" vertical="center"/>
    </xf>
    <xf numFmtId="0" fontId="15" fillId="0" borderId="2" xfId="0" applyFont="1" applyFill="1" applyBorder="1" applyAlignment="1">
      <alignment horizontal="center" vertical="center"/>
    </xf>
    <xf numFmtId="49" fontId="15" fillId="0" borderId="2" xfId="0" applyNumberFormat="1" applyFont="1" applyFill="1" applyBorder="1" applyAlignment="1">
      <alignment horizontal="center" vertical="center"/>
    </xf>
    <xf numFmtId="0" fontId="7" fillId="0" borderId="16" xfId="0" applyFont="1" applyBorder="1" applyAlignment="1">
      <alignment vertical="center" wrapText="1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 indent="1"/>
    </xf>
    <xf numFmtId="0" fontId="0" fillId="0" borderId="2" xfId="0" applyFont="1" applyFill="1" applyBorder="1">
      <alignment vertical="center"/>
    </xf>
    <xf numFmtId="0" fontId="0" fillId="0" borderId="0" xfId="0" applyFont="1" applyFill="1" applyAlignment="1">
      <alignment vertical="center" wrapText="1"/>
    </xf>
    <xf numFmtId="0" fontId="9" fillId="0" borderId="13" xfId="0" applyFont="1" applyFill="1" applyBorder="1" applyAlignment="1">
      <alignment horizontal="center" vertical="center" wrapText="1"/>
    </xf>
    <xf numFmtId="0" fontId="9" fillId="0" borderId="16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vertical="center" wrapText="1"/>
    </xf>
    <xf numFmtId="0" fontId="3" fillId="0" borderId="12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 wrapText="1"/>
    </xf>
    <xf numFmtId="0" fontId="3" fillId="0" borderId="12" xfId="0" applyFont="1" applyFill="1" applyBorder="1" applyAlignment="1">
      <alignment horizontal="right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" fontId="3" fillId="0" borderId="3" xfId="0" applyNumberFormat="1" applyFont="1" applyFill="1" applyBorder="1" applyAlignment="1">
      <alignment horizontal="right" vertical="center"/>
    </xf>
    <xf numFmtId="0" fontId="7" fillId="0" borderId="1" xfId="0" applyFont="1" applyFill="1" applyBorder="1" applyAlignment="1">
      <alignment vertical="center" wrapText="1"/>
    </xf>
    <xf numFmtId="0" fontId="7" fillId="0" borderId="12" xfId="0" applyFont="1" applyFill="1" applyBorder="1" applyAlignment="1">
      <alignment vertical="center" wrapText="1"/>
    </xf>
    <xf numFmtId="4" fontId="10" fillId="0" borderId="2" xfId="0" applyNumberFormat="1" applyFont="1" applyFill="1" applyBorder="1" applyAlignment="1">
      <alignment horizontal="right" vertical="center" wrapText="1"/>
    </xf>
    <xf numFmtId="4" fontId="3" fillId="0" borderId="7" xfId="0" applyNumberFormat="1" applyFont="1" applyFill="1" applyBorder="1" applyAlignment="1">
      <alignment horizontal="right" vertical="center"/>
    </xf>
    <xf numFmtId="0" fontId="15" fillId="0" borderId="2" xfId="0" applyFont="1" applyFill="1" applyBorder="1">
      <alignment vertical="center"/>
    </xf>
    <xf numFmtId="4" fontId="14" fillId="0" borderId="19" xfId="0" applyNumberFormat="1" applyFont="1" applyBorder="1" applyAlignment="1">
      <alignment horizontal="right" vertical="center"/>
    </xf>
    <xf numFmtId="0" fontId="0" fillId="0" borderId="2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right" vertical="center" wrapText="1"/>
    </xf>
    <xf numFmtId="0" fontId="7" fillId="0" borderId="16" xfId="0" applyFont="1" applyFill="1" applyBorder="1" applyAlignment="1">
      <alignment vertical="center" wrapText="1"/>
    </xf>
    <xf numFmtId="0" fontId="9" fillId="0" borderId="18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right" vertical="center" wrapText="1"/>
    </xf>
    <xf numFmtId="0" fontId="3" fillId="0" borderId="20" xfId="0" applyFont="1" applyFill="1" applyBorder="1" applyAlignment="1">
      <alignment horizontal="right" vertical="center" wrapText="1"/>
    </xf>
    <xf numFmtId="0" fontId="3" fillId="0" borderId="21" xfId="0" applyFont="1" applyFill="1" applyBorder="1" applyAlignment="1">
      <alignment horizontal="right" vertical="center" wrapText="1"/>
    </xf>
    <xf numFmtId="0" fontId="12" fillId="0" borderId="1" xfId="0" applyFont="1" applyFill="1" applyBorder="1">
      <alignment vertical="center"/>
    </xf>
    <xf numFmtId="0" fontId="7" fillId="0" borderId="1" xfId="0" applyFont="1" applyFill="1" applyBorder="1">
      <alignment vertical="center"/>
    </xf>
    <xf numFmtId="0" fontId="12" fillId="0" borderId="1" xfId="0" applyFont="1" applyFill="1" applyBorder="1" applyAlignment="1">
      <alignment horizontal="right" vertical="center"/>
    </xf>
    <xf numFmtId="0" fontId="16" fillId="0" borderId="1" xfId="0" applyFont="1" applyFill="1" applyBorder="1" applyAlignment="1">
      <alignment horizontal="center" vertical="center"/>
    </xf>
    <xf numFmtId="0" fontId="7" fillId="0" borderId="12" xfId="0" applyFont="1" applyFill="1" applyBorder="1">
      <alignment vertical="center"/>
    </xf>
    <xf numFmtId="0" fontId="12" fillId="0" borderId="12" xfId="0" applyFont="1" applyFill="1" applyBorder="1" applyAlignment="1">
      <alignment horizontal="center" vertical="center"/>
    </xf>
    <xf numFmtId="0" fontId="7" fillId="0" borderId="13" xfId="0" applyFont="1" applyFill="1" applyBorder="1">
      <alignment vertical="center"/>
    </xf>
    <xf numFmtId="4" fontId="14" fillId="0" borderId="22" xfId="0" applyNumberFormat="1" applyFont="1" applyBorder="1" applyAlignment="1">
      <alignment horizontal="right" vertical="center"/>
    </xf>
    <xf numFmtId="0" fontId="7" fillId="0" borderId="14" xfId="0" applyFont="1" applyFill="1" applyBorder="1">
      <alignment vertical="center"/>
    </xf>
    <xf numFmtId="0" fontId="7" fillId="0" borderId="13" xfId="0" applyFont="1" applyFill="1" applyBorder="1" applyAlignment="1">
      <alignment vertical="center" wrapText="1"/>
    </xf>
    <xf numFmtId="0" fontId="7" fillId="0" borderId="15" xfId="0" applyFont="1" applyFill="1" applyBorder="1" applyAlignment="1">
      <alignment vertical="center" wrapText="1"/>
    </xf>
    <xf numFmtId="0" fontId="7" fillId="0" borderId="17" xfId="0" applyFont="1" applyFill="1" applyBorder="1" applyAlignment="1">
      <alignment vertical="center" wrapText="1"/>
    </xf>
    <xf numFmtId="0" fontId="5" fillId="0" borderId="17" xfId="0" applyFont="1" applyFill="1" applyBorder="1">
      <alignment vertical="center"/>
    </xf>
    <xf numFmtId="0" fontId="3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>
      <alignment vertical="center"/>
    </xf>
    <xf numFmtId="0" fontId="5" fillId="0" borderId="2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17" fillId="0" borderId="0" xfId="0" applyFont="1" applyFill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right" vertical="center"/>
    </xf>
    <xf numFmtId="0" fontId="1" fillId="0" borderId="13" xfId="0" applyFont="1" applyFill="1" applyBorder="1" applyAlignment="1">
      <alignment vertical="center" wrapText="1"/>
    </xf>
    <xf numFmtId="0" fontId="18" fillId="0" borderId="16" xfId="0" applyFont="1" applyFill="1" applyBorder="1" applyAlignment="1">
      <alignment vertical="center" wrapText="1"/>
    </xf>
    <xf numFmtId="0" fontId="18" fillId="0" borderId="13" xfId="0" applyFont="1" applyFill="1" applyBorder="1" applyAlignment="1">
      <alignment vertical="center" wrapText="1"/>
    </xf>
    <xf numFmtId="0" fontId="18" fillId="0" borderId="2" xfId="0" applyFont="1" applyFill="1" applyBorder="1" applyAlignment="1">
      <alignment vertical="center" wrapText="1"/>
    </xf>
    <xf numFmtId="0" fontId="19" fillId="0" borderId="13" xfId="0" applyFont="1" applyFill="1" applyBorder="1" applyAlignment="1">
      <alignment vertical="center" wrapText="1"/>
    </xf>
    <xf numFmtId="0" fontId="19" fillId="0" borderId="16" xfId="0" applyFont="1" applyFill="1" applyBorder="1" applyAlignment="1">
      <alignment vertical="center" wrapText="1"/>
    </xf>
    <xf numFmtId="0" fontId="18" fillId="0" borderId="14" xfId="0" applyFont="1" applyFill="1" applyBorder="1" applyAlignment="1">
      <alignment vertical="center" wrapText="1"/>
    </xf>
    <xf numFmtId="0" fontId="7" fillId="0" borderId="20" xfId="0" applyFont="1" applyFill="1" applyBorder="1" applyAlignment="1">
      <alignment vertical="center" wrapText="1"/>
    </xf>
    <xf numFmtId="0" fontId="20" fillId="0" borderId="0" xfId="0" applyFont="1" applyFill="1" applyAlignment="1">
      <alignment vertical="center"/>
    </xf>
    <xf numFmtId="0" fontId="21" fillId="0" borderId="0" xfId="0" applyFont="1" applyBorder="1" applyAlignment="1">
      <alignment horizontal="center" vertical="center" wrapText="1"/>
    </xf>
    <xf numFmtId="176" fontId="9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2.xml"/><Relationship Id="rId26" Type="http://schemas.openxmlformats.org/officeDocument/2006/relationships/externalLink" Target="externalLinks/externalLink11.xml"/><Relationship Id="rId25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9.xml"/><Relationship Id="rId23" Type="http://schemas.openxmlformats.org/officeDocument/2006/relationships/externalLink" Target="externalLinks/externalLink8.xml"/><Relationship Id="rId22" Type="http://schemas.openxmlformats.org/officeDocument/2006/relationships/externalLink" Target="externalLinks/externalLink7.xml"/><Relationship Id="rId21" Type="http://schemas.openxmlformats.org/officeDocument/2006/relationships/externalLink" Target="externalLinks/externalLink6.xml"/><Relationship Id="rId20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4.xml"/><Relationship Id="rId18" Type="http://schemas.openxmlformats.org/officeDocument/2006/relationships/externalLink" Target="externalLinks/externalLink3.xml"/><Relationship Id="rId17" Type="http://schemas.openxmlformats.org/officeDocument/2006/relationships/externalLink" Target="externalLinks/externalLink2.xml"/><Relationship Id="rId16" Type="http://schemas.openxmlformats.org/officeDocument/2006/relationships/externalLink" Target="externalLinks/externalLink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3"/>
  <sheetViews>
    <sheetView tabSelected="1" workbookViewId="0">
      <selection activeCell="D9" sqref="D9"/>
    </sheetView>
  </sheetViews>
  <sheetFormatPr defaultColWidth="9" defaultRowHeight="15" outlineLevelRow="2"/>
  <cols>
    <col min="1" max="1" width="123.127272727273" style="149" customWidth="1"/>
    <col min="2" max="16384" width="9" style="149"/>
  </cols>
  <sheetData>
    <row r="1" ht="137.1" customHeight="1" spans="1:1">
      <c r="A1" s="150" t="s">
        <v>0</v>
      </c>
    </row>
    <row r="2" ht="45.5" spans="1:1">
      <c r="A2" s="150" t="s">
        <v>1</v>
      </c>
    </row>
    <row r="3" ht="30.75" customHeight="1" spans="1:1">
      <c r="A3" s="151">
        <v>44960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24" activePane="bottomLeft" state="frozen"/>
      <selection/>
      <selection pane="bottomLeft" activeCell="B17" sqref="B17"/>
    </sheetView>
  </sheetViews>
  <sheetFormatPr defaultColWidth="10" defaultRowHeight="14" outlineLevelCol="5"/>
  <cols>
    <col min="1" max="1" width="1.5" style="41" customWidth="1"/>
    <col min="2" max="2" width="40.6272727272727" style="41" customWidth="1"/>
    <col min="3" max="3" width="15.6272727272727" style="41" customWidth="1"/>
    <col min="4" max="4" width="40.6272727272727" style="41" customWidth="1"/>
    <col min="5" max="5" width="15.6272727272727" style="41" customWidth="1"/>
    <col min="6" max="6" width="1.5" style="41" customWidth="1"/>
    <col min="7" max="11" width="9.75454545454545" style="41" customWidth="1"/>
    <col min="12" max="16384" width="10" style="41"/>
  </cols>
  <sheetData>
    <row r="1" s="138" customFormat="1" ht="24.95" customHeight="1" spans="1:6">
      <c r="A1" s="1"/>
      <c r="B1" s="1"/>
      <c r="C1" s="139"/>
      <c r="D1" s="1"/>
      <c r="E1" s="140" t="s">
        <v>2</v>
      </c>
      <c r="F1" s="141" t="s">
        <v>3</v>
      </c>
    </row>
    <row r="2" ht="22.9" customHeight="1" spans="1:6">
      <c r="A2" s="122"/>
      <c r="B2" s="124" t="s">
        <v>4</v>
      </c>
      <c r="C2" s="124"/>
      <c r="D2" s="124"/>
      <c r="E2" s="124"/>
      <c r="F2" s="130"/>
    </row>
    <row r="3" ht="19.5" customHeight="1" spans="1:6">
      <c r="A3" s="125"/>
      <c r="B3" s="48" t="s">
        <v>5</v>
      </c>
      <c r="C3" s="109"/>
      <c r="D3" s="109"/>
      <c r="E3" s="126" t="s">
        <v>6</v>
      </c>
      <c r="F3" s="131"/>
    </row>
    <row r="4" ht="26.1" customHeight="1" spans="1:6">
      <c r="A4" s="127"/>
      <c r="B4" s="50" t="s">
        <v>7</v>
      </c>
      <c r="C4" s="50"/>
      <c r="D4" s="50" t="s">
        <v>8</v>
      </c>
      <c r="E4" s="50"/>
      <c r="F4" s="116"/>
    </row>
    <row r="5" ht="26.1" customHeight="1" spans="1:6">
      <c r="A5" s="127"/>
      <c r="B5" s="50" t="s">
        <v>9</v>
      </c>
      <c r="C5" s="50" t="s">
        <v>10</v>
      </c>
      <c r="D5" s="50" t="s">
        <v>9</v>
      </c>
      <c r="E5" s="50" t="s">
        <v>10</v>
      </c>
      <c r="F5" s="116"/>
    </row>
    <row r="6" ht="26.1" customHeight="1" spans="1:6">
      <c r="A6" s="49"/>
      <c r="B6" s="54" t="s">
        <v>11</v>
      </c>
      <c r="C6" s="70">
        <v>5026195.02</v>
      </c>
      <c r="D6" s="54" t="s">
        <v>12</v>
      </c>
      <c r="E6" s="70">
        <v>3246832.51</v>
      </c>
      <c r="F6" s="62"/>
    </row>
    <row r="7" ht="26.1" customHeight="1" spans="1:6">
      <c r="A7" s="49"/>
      <c r="B7" s="54" t="s">
        <v>13</v>
      </c>
      <c r="C7" s="70"/>
      <c r="D7" s="54" t="s">
        <v>14</v>
      </c>
      <c r="E7" s="70"/>
      <c r="F7" s="62"/>
    </row>
    <row r="8" ht="26.1" customHeight="1" spans="1:6">
      <c r="A8" s="49"/>
      <c r="B8" s="54" t="s">
        <v>15</v>
      </c>
      <c r="C8" s="70"/>
      <c r="D8" s="54" t="s">
        <v>16</v>
      </c>
      <c r="E8" s="70"/>
      <c r="F8" s="62"/>
    </row>
    <row r="9" ht="26.1" customHeight="1" spans="1:6">
      <c r="A9" s="49"/>
      <c r="B9" s="54" t="s">
        <v>17</v>
      </c>
      <c r="C9" s="70"/>
      <c r="D9" s="54" t="s">
        <v>18</v>
      </c>
      <c r="E9" s="70"/>
      <c r="F9" s="62"/>
    </row>
    <row r="10" ht="26.1" customHeight="1" spans="1:6">
      <c r="A10" s="49"/>
      <c r="B10" s="54" t="s">
        <v>19</v>
      </c>
      <c r="C10" s="70"/>
      <c r="D10" s="54" t="s">
        <v>20</v>
      </c>
      <c r="E10" s="70"/>
      <c r="F10" s="62"/>
    </row>
    <row r="11" ht="26.1" customHeight="1" spans="1:6">
      <c r="A11" s="49"/>
      <c r="B11" s="54" t="s">
        <v>21</v>
      </c>
      <c r="C11" s="70"/>
      <c r="D11" s="54" t="s">
        <v>22</v>
      </c>
      <c r="E11" s="70"/>
      <c r="F11" s="62"/>
    </row>
    <row r="12" ht="26.1" customHeight="1" spans="1:6">
      <c r="A12" s="49"/>
      <c r="B12" s="54" t="s">
        <v>23</v>
      </c>
      <c r="C12" s="70"/>
      <c r="D12" s="54" t="s">
        <v>24</v>
      </c>
      <c r="E12" s="70"/>
      <c r="F12" s="62"/>
    </row>
    <row r="13" ht="26.1" customHeight="1" spans="1:6">
      <c r="A13" s="49"/>
      <c r="B13" s="54" t="s">
        <v>23</v>
      </c>
      <c r="C13" s="70"/>
      <c r="D13" s="54" t="s">
        <v>25</v>
      </c>
      <c r="E13" s="70">
        <v>1198403.37</v>
      </c>
      <c r="F13" s="62"/>
    </row>
    <row r="14" ht="26.1" customHeight="1" spans="1:6">
      <c r="A14" s="49"/>
      <c r="B14" s="54" t="s">
        <v>23</v>
      </c>
      <c r="C14" s="70"/>
      <c r="D14" s="54" t="s">
        <v>26</v>
      </c>
      <c r="E14" s="70"/>
      <c r="F14" s="62"/>
    </row>
    <row r="15" ht="26.1" customHeight="1" spans="1:6">
      <c r="A15" s="49"/>
      <c r="B15" s="54" t="s">
        <v>23</v>
      </c>
      <c r="C15" s="70"/>
      <c r="D15" s="54" t="s">
        <v>27</v>
      </c>
      <c r="E15" s="70">
        <v>280021.26</v>
      </c>
      <c r="F15" s="62"/>
    </row>
    <row r="16" ht="26.1" customHeight="1" spans="1:6">
      <c r="A16" s="49"/>
      <c r="B16" s="54" t="s">
        <v>23</v>
      </c>
      <c r="C16" s="70"/>
      <c r="D16" s="54" t="s">
        <v>28</v>
      </c>
      <c r="E16" s="70"/>
      <c r="F16" s="62"/>
    </row>
    <row r="17" ht="26.1" customHeight="1" spans="1:6">
      <c r="A17" s="49"/>
      <c r="B17" s="54" t="s">
        <v>23</v>
      </c>
      <c r="C17" s="70"/>
      <c r="D17" s="54" t="s">
        <v>29</v>
      </c>
      <c r="E17" s="70"/>
      <c r="F17" s="62"/>
    </row>
    <row r="18" ht="26.1" customHeight="1" spans="1:6">
      <c r="A18" s="49"/>
      <c r="B18" s="54" t="s">
        <v>23</v>
      </c>
      <c r="C18" s="70"/>
      <c r="D18" s="54" t="s">
        <v>30</v>
      </c>
      <c r="E18" s="70"/>
      <c r="F18" s="62"/>
    </row>
    <row r="19" ht="26.1" customHeight="1" spans="1:6">
      <c r="A19" s="49"/>
      <c r="B19" s="54" t="s">
        <v>23</v>
      </c>
      <c r="C19" s="70"/>
      <c r="D19" s="54" t="s">
        <v>31</v>
      </c>
      <c r="E19" s="70"/>
      <c r="F19" s="62"/>
    </row>
    <row r="20" ht="26.1" customHeight="1" spans="1:6">
      <c r="A20" s="49"/>
      <c r="B20" s="54" t="s">
        <v>23</v>
      </c>
      <c r="C20" s="70"/>
      <c r="D20" s="54" t="s">
        <v>32</v>
      </c>
      <c r="E20" s="70"/>
      <c r="F20" s="62"/>
    </row>
    <row r="21" ht="26.1" customHeight="1" spans="1:6">
      <c r="A21" s="49"/>
      <c r="B21" s="54" t="s">
        <v>23</v>
      </c>
      <c r="C21" s="70"/>
      <c r="D21" s="54" t="s">
        <v>33</v>
      </c>
      <c r="E21" s="70"/>
      <c r="F21" s="62"/>
    </row>
    <row r="22" ht="26.1" customHeight="1" spans="1:6">
      <c r="A22" s="49"/>
      <c r="B22" s="54" t="s">
        <v>23</v>
      </c>
      <c r="C22" s="70"/>
      <c r="D22" s="54" t="s">
        <v>34</v>
      </c>
      <c r="E22" s="70"/>
      <c r="F22" s="62"/>
    </row>
    <row r="23" ht="26.1" customHeight="1" spans="1:6">
      <c r="A23" s="49"/>
      <c r="B23" s="54" t="s">
        <v>23</v>
      </c>
      <c r="C23" s="70"/>
      <c r="D23" s="54" t="s">
        <v>35</v>
      </c>
      <c r="E23" s="70"/>
      <c r="F23" s="62"/>
    </row>
    <row r="24" ht="26.1" customHeight="1" spans="1:6">
      <c r="A24" s="49"/>
      <c r="B24" s="54" t="s">
        <v>23</v>
      </c>
      <c r="C24" s="70"/>
      <c r="D24" s="54" t="s">
        <v>36</v>
      </c>
      <c r="E24" s="70"/>
      <c r="F24" s="62"/>
    </row>
    <row r="25" ht="26.1" customHeight="1" spans="1:6">
      <c r="A25" s="49"/>
      <c r="B25" s="54" t="s">
        <v>23</v>
      </c>
      <c r="C25" s="70"/>
      <c r="D25" s="54" t="s">
        <v>37</v>
      </c>
      <c r="E25" s="70">
        <v>300937.88</v>
      </c>
      <c r="F25" s="62"/>
    </row>
    <row r="26" ht="26.1" customHeight="1" spans="1:6">
      <c r="A26" s="49"/>
      <c r="B26" s="54" t="s">
        <v>23</v>
      </c>
      <c r="C26" s="70"/>
      <c r="D26" s="54" t="s">
        <v>38</v>
      </c>
      <c r="E26" s="70"/>
      <c r="F26" s="62"/>
    </row>
    <row r="27" ht="26.1" customHeight="1" spans="1:6">
      <c r="A27" s="49"/>
      <c r="B27" s="54" t="s">
        <v>23</v>
      </c>
      <c r="C27" s="70"/>
      <c r="D27" s="54" t="s">
        <v>39</v>
      </c>
      <c r="E27" s="70"/>
      <c r="F27" s="62"/>
    </row>
    <row r="28" ht="26.1" customHeight="1" spans="1:6">
      <c r="A28" s="49"/>
      <c r="B28" s="54" t="s">
        <v>23</v>
      </c>
      <c r="C28" s="70"/>
      <c r="D28" s="54" t="s">
        <v>40</v>
      </c>
      <c r="E28" s="70"/>
      <c r="F28" s="62"/>
    </row>
    <row r="29" ht="26.1" customHeight="1" spans="1:6">
      <c r="A29" s="49"/>
      <c r="B29" s="54" t="s">
        <v>23</v>
      </c>
      <c r="C29" s="70"/>
      <c r="D29" s="54" t="s">
        <v>41</v>
      </c>
      <c r="E29" s="70"/>
      <c r="F29" s="62"/>
    </row>
    <row r="30" ht="26.1" customHeight="1" spans="1:6">
      <c r="A30" s="49"/>
      <c r="B30" s="54" t="s">
        <v>23</v>
      </c>
      <c r="C30" s="70"/>
      <c r="D30" s="54" t="s">
        <v>42</v>
      </c>
      <c r="E30" s="70"/>
      <c r="F30" s="62"/>
    </row>
    <row r="31" ht="26.1" customHeight="1" spans="1:6">
      <c r="A31" s="49"/>
      <c r="B31" s="54" t="s">
        <v>23</v>
      </c>
      <c r="C31" s="70"/>
      <c r="D31" s="54" t="s">
        <v>43</v>
      </c>
      <c r="E31" s="70"/>
      <c r="F31" s="62"/>
    </row>
    <row r="32" ht="26.1" customHeight="1" spans="1:6">
      <c r="A32" s="49"/>
      <c r="B32" s="54" t="s">
        <v>23</v>
      </c>
      <c r="C32" s="70"/>
      <c r="D32" s="54" t="s">
        <v>44</v>
      </c>
      <c r="E32" s="70"/>
      <c r="F32" s="62"/>
    </row>
    <row r="33" ht="26.1" customHeight="1" spans="1:6">
      <c r="A33" s="49"/>
      <c r="B33" s="54" t="s">
        <v>23</v>
      </c>
      <c r="C33" s="70"/>
      <c r="D33" s="54" t="s">
        <v>45</v>
      </c>
      <c r="E33" s="70"/>
      <c r="F33" s="62"/>
    </row>
    <row r="34" ht="26.1" customHeight="1" spans="1:6">
      <c r="A34" s="49"/>
      <c r="B34" s="54" t="s">
        <v>23</v>
      </c>
      <c r="C34" s="70"/>
      <c r="D34" s="54" t="s">
        <v>46</v>
      </c>
      <c r="E34" s="70"/>
      <c r="F34" s="62"/>
    </row>
    <row r="35" ht="26.1" customHeight="1" spans="1:6">
      <c r="A35" s="49"/>
      <c r="B35" s="54" t="s">
        <v>23</v>
      </c>
      <c r="C35" s="70"/>
      <c r="D35" s="54" t="s">
        <v>47</v>
      </c>
      <c r="E35" s="70"/>
      <c r="F35" s="62"/>
    </row>
    <row r="36" ht="26.1" customHeight="1" spans="1:6">
      <c r="A36" s="52"/>
      <c r="B36" s="50" t="s">
        <v>48</v>
      </c>
      <c r="C36" s="53">
        <v>5026195.02</v>
      </c>
      <c r="D36" s="50" t="s">
        <v>49</v>
      </c>
      <c r="E36" s="53">
        <v>5026195.02</v>
      </c>
      <c r="F36" s="63"/>
    </row>
    <row r="37" ht="26.1" customHeight="1" spans="1:6">
      <c r="A37" s="49"/>
      <c r="B37" s="54" t="s">
        <v>50</v>
      </c>
      <c r="C37" s="70"/>
      <c r="D37" s="54" t="s">
        <v>51</v>
      </c>
      <c r="E37" s="70"/>
      <c r="F37" s="142"/>
    </row>
    <row r="38" ht="26.1" customHeight="1" spans="1:6">
      <c r="A38" s="143"/>
      <c r="B38" s="54" t="s">
        <v>52</v>
      </c>
      <c r="C38" s="70"/>
      <c r="D38" s="54" t="s">
        <v>53</v>
      </c>
      <c r="E38" s="70"/>
      <c r="F38" s="142"/>
    </row>
    <row r="39" ht="26.1" customHeight="1" spans="1:6">
      <c r="A39" s="143"/>
      <c r="B39" s="144"/>
      <c r="C39" s="144"/>
      <c r="D39" s="54" t="s">
        <v>54</v>
      </c>
      <c r="E39" s="70"/>
      <c r="F39" s="142"/>
    </row>
    <row r="40" ht="26.1" customHeight="1" spans="1:6">
      <c r="A40" s="145"/>
      <c r="B40" s="50" t="s">
        <v>55</v>
      </c>
      <c r="C40" s="53">
        <v>5026195.02</v>
      </c>
      <c r="D40" s="50" t="s">
        <v>56</v>
      </c>
      <c r="E40" s="53">
        <v>5026195.02</v>
      </c>
      <c r="F40" s="146"/>
    </row>
    <row r="41" ht="9.75" customHeight="1" spans="1:6">
      <c r="A41" s="129"/>
      <c r="B41" s="129"/>
      <c r="C41" s="147"/>
      <c r="D41" s="147"/>
      <c r="E41" s="129"/>
      <c r="F41" s="148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590277777777778" bottom="0.590277777777778" header="0" footer="0"/>
  <pageSetup paperSize="9" scale="66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9"/>
  <sheetViews>
    <sheetView workbookViewId="0">
      <pane ySplit="6" topLeftCell="A7" activePane="bottomLeft" state="frozen"/>
      <selection/>
      <selection pane="bottomLeft" activeCell="F15" sqref="F15"/>
    </sheetView>
  </sheetViews>
  <sheetFormatPr defaultColWidth="10" defaultRowHeight="14"/>
  <cols>
    <col min="1" max="1" width="1.5" style="41" customWidth="1"/>
    <col min="2" max="2" width="9.87272727272727" style="41" customWidth="1"/>
    <col min="3" max="3" width="7.12727272727273" style="41" customWidth="1"/>
    <col min="4" max="4" width="7.25454545454545" style="41" customWidth="1"/>
    <col min="5" max="5" width="11.3727272727273" style="41" customWidth="1"/>
    <col min="6" max="6" width="23.6272727272727" style="41" customWidth="1"/>
    <col min="7" max="17" width="15.1272727272727" style="41" customWidth="1"/>
    <col min="18" max="18" width="1.5" style="41" customWidth="1"/>
    <col min="19" max="19" width="9.75454545454545" style="41" customWidth="1"/>
    <col min="20" max="16384" width="10" style="41"/>
  </cols>
  <sheetData>
    <row r="1" ht="24.95" customHeight="1" spans="1:18">
      <c r="A1" s="42"/>
      <c r="B1" s="1"/>
      <c r="C1" s="42"/>
      <c r="D1" s="42"/>
      <c r="E1" s="42"/>
      <c r="F1" s="42"/>
      <c r="H1" s="45"/>
      <c r="I1" s="45"/>
      <c r="J1" s="108"/>
      <c r="K1" s="108"/>
      <c r="L1" s="108"/>
      <c r="M1" s="108"/>
      <c r="N1" s="108"/>
      <c r="O1" s="108"/>
      <c r="P1" s="108"/>
      <c r="Q1" s="58" t="s">
        <v>57</v>
      </c>
      <c r="R1" s="49"/>
    </row>
    <row r="2" ht="22.9" customHeight="1" spans="1:18">
      <c r="A2" s="42"/>
      <c r="B2" s="65" t="s">
        <v>58</v>
      </c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9"/>
      <c r="R2" s="49" t="s">
        <v>3</v>
      </c>
    </row>
    <row r="3" ht="19.5" customHeight="1" spans="1:18">
      <c r="A3" s="47"/>
      <c r="B3" s="48" t="s">
        <v>5</v>
      </c>
      <c r="C3" s="48"/>
      <c r="D3" s="47"/>
      <c r="E3" s="47"/>
      <c r="F3" s="47"/>
      <c r="I3" s="98"/>
      <c r="J3" s="47"/>
      <c r="K3" s="98"/>
      <c r="L3" s="98"/>
      <c r="M3" s="98"/>
      <c r="N3" s="98"/>
      <c r="O3" s="98"/>
      <c r="P3" s="98"/>
      <c r="Q3" s="59" t="s">
        <v>6</v>
      </c>
      <c r="R3" s="60"/>
    </row>
    <row r="4" ht="24.4" customHeight="1" spans="1:18">
      <c r="A4" s="51"/>
      <c r="B4" s="67" t="s">
        <v>9</v>
      </c>
      <c r="C4" s="67"/>
      <c r="D4" s="67"/>
      <c r="E4" s="67"/>
      <c r="F4" s="67"/>
      <c r="G4" s="67" t="s">
        <v>59</v>
      </c>
      <c r="H4" s="67" t="s">
        <v>60</v>
      </c>
      <c r="I4" s="67" t="s">
        <v>61</v>
      </c>
      <c r="J4" s="67" t="s">
        <v>62</v>
      </c>
      <c r="K4" s="67" t="s">
        <v>63</v>
      </c>
      <c r="L4" s="67" t="s">
        <v>64</v>
      </c>
      <c r="M4" s="67" t="s">
        <v>65</v>
      </c>
      <c r="N4" s="67" t="s">
        <v>66</v>
      </c>
      <c r="O4" s="67" t="s">
        <v>67</v>
      </c>
      <c r="P4" s="67" t="s">
        <v>68</v>
      </c>
      <c r="Q4" s="67" t="s">
        <v>69</v>
      </c>
      <c r="R4" s="62"/>
    </row>
    <row r="5" ht="24.4" customHeight="1" spans="1:18">
      <c r="A5" s="51"/>
      <c r="B5" s="67" t="s">
        <v>70</v>
      </c>
      <c r="C5" s="67"/>
      <c r="D5" s="67"/>
      <c r="E5" s="67" t="s">
        <v>71</v>
      </c>
      <c r="F5" s="67" t="s">
        <v>72</v>
      </c>
      <c r="G5" s="67"/>
      <c r="H5" s="67"/>
      <c r="I5" s="67"/>
      <c r="J5" s="67"/>
      <c r="K5" s="67"/>
      <c r="L5" s="67"/>
      <c r="M5" s="67"/>
      <c r="N5" s="67"/>
      <c r="O5" s="67"/>
      <c r="P5" s="67"/>
      <c r="Q5" s="67"/>
      <c r="R5" s="62"/>
    </row>
    <row r="6" ht="24.4" customHeight="1" spans="1:18">
      <c r="A6" s="51"/>
      <c r="B6" s="67" t="s">
        <v>73</v>
      </c>
      <c r="C6" s="67" t="s">
        <v>74</v>
      </c>
      <c r="D6" s="67" t="s">
        <v>75</v>
      </c>
      <c r="E6" s="67"/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2"/>
    </row>
    <row r="7" ht="32.1" customHeight="1" spans="1:18">
      <c r="A7" s="52"/>
      <c r="B7" s="50"/>
      <c r="C7" s="50"/>
      <c r="D7" s="50"/>
      <c r="E7" s="50"/>
      <c r="F7" s="50" t="s">
        <v>76</v>
      </c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63"/>
    </row>
    <row r="8" ht="28.5" customHeight="1" spans="1:18">
      <c r="A8" s="133"/>
      <c r="B8" s="54"/>
      <c r="C8" s="54"/>
      <c r="D8" s="54"/>
      <c r="E8" s="54">
        <v>110001</v>
      </c>
      <c r="F8" s="134" t="s">
        <v>77</v>
      </c>
      <c r="G8" s="135">
        <f>I8</f>
        <v>5026195.02</v>
      </c>
      <c r="H8" s="135"/>
      <c r="I8" s="135">
        <v>5026195.02</v>
      </c>
      <c r="J8" s="135"/>
      <c r="K8" s="135"/>
      <c r="L8" s="135"/>
      <c r="M8" s="135"/>
      <c r="N8" s="135"/>
      <c r="O8" s="135"/>
      <c r="P8" s="135"/>
      <c r="Q8" s="136"/>
      <c r="R8" s="137"/>
    </row>
    <row r="9" ht="36.95" customHeight="1" spans="2:17">
      <c r="B9" s="54"/>
      <c r="C9" s="54"/>
      <c r="D9" s="54"/>
      <c r="E9" s="54"/>
      <c r="F9" s="54"/>
      <c r="G9" s="94"/>
      <c r="H9" s="94"/>
      <c r="I9" s="94"/>
      <c r="J9" s="94"/>
      <c r="K9" s="94"/>
      <c r="L9" s="94"/>
      <c r="M9" s="94"/>
      <c r="N9" s="94"/>
      <c r="O9" s="94"/>
      <c r="P9" s="94"/>
      <c r="Q9" s="94"/>
    </row>
  </sheetData>
  <mergeCells count="17">
    <mergeCell ref="B2:Q2"/>
    <mergeCell ref="B3:C3"/>
    <mergeCell ref="B4:F4"/>
    <mergeCell ref="B5:D5"/>
    <mergeCell ref="E5:E6"/>
    <mergeCell ref="F5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rintOptions horizontalCentered="1"/>
  <pageMargins left="0.590277777777778" right="0.590277777777778" top="1.37777777777778" bottom="0.984027777777778" header="0" footer="0"/>
  <pageSetup paperSize="9" scale="80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9"/>
  <sheetViews>
    <sheetView workbookViewId="0">
      <pane ySplit="6" topLeftCell="A7" activePane="bottomLeft" state="frozen"/>
      <selection/>
      <selection pane="bottomLeft" activeCell="E10" sqref="E10"/>
    </sheetView>
  </sheetViews>
  <sheetFormatPr defaultColWidth="10" defaultRowHeight="14"/>
  <cols>
    <col min="1" max="1" width="1.5" style="41" customWidth="1"/>
    <col min="2" max="4" width="5.62727272727273" style="41" customWidth="1"/>
    <col min="5" max="5" width="13.8727272727273" style="41" customWidth="1"/>
    <col min="6" max="6" width="41.2545454545455" style="41" customWidth="1"/>
    <col min="7" max="7" width="16.3727272727273" style="41" customWidth="1"/>
    <col min="8" max="8" width="17.6272727272727" style="41" customWidth="1"/>
    <col min="9" max="11" width="14.1272727272727" style="41" customWidth="1"/>
    <col min="12" max="12" width="1.5" style="41" customWidth="1"/>
    <col min="13" max="15" width="9.75454545454545" style="41" customWidth="1"/>
    <col min="16" max="16384" width="10" style="41"/>
  </cols>
  <sheetData>
    <row r="1" ht="24.95" customHeight="1" spans="1:12">
      <c r="A1" s="42"/>
      <c r="B1" s="1"/>
      <c r="C1" s="42"/>
      <c r="D1" s="42"/>
      <c r="E1" s="42"/>
      <c r="F1" s="108"/>
      <c r="G1" s="45"/>
      <c r="H1" s="45"/>
      <c r="I1" s="45"/>
      <c r="J1" s="45"/>
      <c r="K1" s="58" t="s">
        <v>78</v>
      </c>
      <c r="L1" s="49"/>
    </row>
    <row r="2" ht="22.9" customHeight="1" spans="1:12">
      <c r="A2" s="42"/>
      <c r="B2" s="46" t="s">
        <v>79</v>
      </c>
      <c r="C2" s="46"/>
      <c r="D2" s="46"/>
      <c r="E2" s="46"/>
      <c r="F2" s="46"/>
      <c r="G2" s="46"/>
      <c r="H2" s="46"/>
      <c r="I2" s="46"/>
      <c r="J2" s="46"/>
      <c r="K2" s="46"/>
      <c r="L2" s="49" t="s">
        <v>3</v>
      </c>
    </row>
    <row r="3" ht="19.5" customHeight="1" spans="1:12">
      <c r="A3" s="47"/>
      <c r="B3" s="48" t="s">
        <v>5</v>
      </c>
      <c r="C3" s="48"/>
      <c r="D3" s="48"/>
      <c r="E3" s="48"/>
      <c r="F3" s="48"/>
      <c r="G3" s="47"/>
      <c r="H3" s="47"/>
      <c r="I3" s="98"/>
      <c r="J3" s="98"/>
      <c r="K3" s="59" t="s">
        <v>6</v>
      </c>
      <c r="L3" s="60"/>
    </row>
    <row r="4" ht="24.4" customHeight="1" spans="1:12">
      <c r="A4" s="49"/>
      <c r="B4" s="50" t="s">
        <v>9</v>
      </c>
      <c r="C4" s="50"/>
      <c r="D4" s="50"/>
      <c r="E4" s="50"/>
      <c r="F4" s="50"/>
      <c r="G4" s="50" t="s">
        <v>59</v>
      </c>
      <c r="H4" s="50" t="s">
        <v>80</v>
      </c>
      <c r="I4" s="50" t="s">
        <v>81</v>
      </c>
      <c r="J4" s="50" t="s">
        <v>82</v>
      </c>
      <c r="K4" s="67" t="s">
        <v>83</v>
      </c>
      <c r="L4" s="61"/>
    </row>
    <row r="5" ht="24.4" customHeight="1" spans="1:12">
      <c r="A5" s="51"/>
      <c r="B5" s="50" t="s">
        <v>70</v>
      </c>
      <c r="C5" s="50"/>
      <c r="D5" s="50"/>
      <c r="E5" s="50" t="s">
        <v>71</v>
      </c>
      <c r="F5" s="50" t="s">
        <v>72</v>
      </c>
      <c r="G5" s="50"/>
      <c r="H5" s="50"/>
      <c r="I5" s="50"/>
      <c r="J5" s="50"/>
      <c r="K5" s="50"/>
      <c r="L5" s="61"/>
    </row>
    <row r="6" ht="24.4" customHeight="1" spans="1:12">
      <c r="A6" s="51"/>
      <c r="B6" s="50" t="s">
        <v>73</v>
      </c>
      <c r="C6" s="50" t="s">
        <v>74</v>
      </c>
      <c r="D6" s="50" t="s">
        <v>75</v>
      </c>
      <c r="E6" s="50"/>
      <c r="F6" s="50"/>
      <c r="G6" s="50"/>
      <c r="H6" s="50"/>
      <c r="I6" s="50"/>
      <c r="J6" s="50"/>
      <c r="K6" s="50"/>
      <c r="L6" s="62"/>
    </row>
    <row r="7" ht="27" customHeight="1" spans="1:12">
      <c r="A7" s="52"/>
      <c r="B7" s="50"/>
      <c r="C7" s="50"/>
      <c r="D7" s="50"/>
      <c r="E7" s="50"/>
      <c r="F7" s="50" t="s">
        <v>76</v>
      </c>
      <c r="G7" s="53">
        <f>SUM(G8:G19)</f>
        <v>5026195.02</v>
      </c>
      <c r="H7" s="53">
        <f t="shared" ref="H7:I7" si="0">SUM(H8:H19)</f>
        <v>4989195.02</v>
      </c>
      <c r="I7" s="53">
        <f t="shared" si="0"/>
        <v>37000</v>
      </c>
      <c r="J7" s="53"/>
      <c r="K7" s="53"/>
      <c r="L7" s="63"/>
    </row>
    <row r="8" ht="27" customHeight="1" spans="1:12">
      <c r="A8" s="52"/>
      <c r="B8" s="50">
        <v>201</v>
      </c>
      <c r="C8" s="50">
        <v>11</v>
      </c>
      <c r="D8" s="73" t="s">
        <v>84</v>
      </c>
      <c r="E8" s="55">
        <v>110001</v>
      </c>
      <c r="F8" s="55" t="s">
        <v>85</v>
      </c>
      <c r="G8" s="70">
        <f>H8+I8</f>
        <v>34000</v>
      </c>
      <c r="H8" s="70">
        <v>34000</v>
      </c>
      <c r="I8" s="70"/>
      <c r="J8" s="53"/>
      <c r="K8" s="53"/>
      <c r="L8" s="63"/>
    </row>
    <row r="9" ht="27" customHeight="1" spans="1:12">
      <c r="A9" s="52"/>
      <c r="B9" s="50">
        <v>201</v>
      </c>
      <c r="C9" s="50">
        <v>31</v>
      </c>
      <c r="D9" s="73" t="s">
        <v>86</v>
      </c>
      <c r="E9" s="55">
        <v>110001</v>
      </c>
      <c r="F9" s="55" t="s">
        <v>87</v>
      </c>
      <c r="G9" s="70">
        <f t="shared" ref="G9:G19" si="1">H9+I9</f>
        <v>2708772.18</v>
      </c>
      <c r="H9" s="70">
        <f>2708772.18-I9</f>
        <v>2688772.18</v>
      </c>
      <c r="I9" s="70">
        <v>20000</v>
      </c>
      <c r="J9" s="53"/>
      <c r="K9" s="53"/>
      <c r="L9" s="63"/>
    </row>
    <row r="10" ht="27" customHeight="1" spans="1:12">
      <c r="A10" s="52"/>
      <c r="B10" s="50">
        <v>201</v>
      </c>
      <c r="C10" s="50">
        <v>31</v>
      </c>
      <c r="D10" s="73" t="s">
        <v>88</v>
      </c>
      <c r="E10" s="55">
        <v>110001</v>
      </c>
      <c r="F10" s="55" t="s">
        <v>89</v>
      </c>
      <c r="G10" s="70">
        <f t="shared" si="1"/>
        <v>17000</v>
      </c>
      <c r="H10" s="70"/>
      <c r="I10" s="70">
        <v>17000</v>
      </c>
      <c r="J10" s="53"/>
      <c r="K10" s="53"/>
      <c r="L10" s="63"/>
    </row>
    <row r="11" ht="27" customHeight="1" spans="1:12">
      <c r="A11" s="52"/>
      <c r="B11" s="50">
        <v>201</v>
      </c>
      <c r="C11" s="50">
        <v>31</v>
      </c>
      <c r="D11" s="73" t="s">
        <v>90</v>
      </c>
      <c r="E11" s="55">
        <v>110001</v>
      </c>
      <c r="F11" s="104" t="s">
        <v>91</v>
      </c>
      <c r="G11" s="70">
        <f t="shared" si="1"/>
        <v>487060.33</v>
      </c>
      <c r="H11" s="87">
        <v>487060.33</v>
      </c>
      <c r="I11" s="70"/>
      <c r="J11" s="53"/>
      <c r="K11" s="53"/>
      <c r="L11" s="63"/>
    </row>
    <row r="12" ht="27" customHeight="1" spans="1:12">
      <c r="A12" s="52"/>
      <c r="B12" s="50">
        <v>208</v>
      </c>
      <c r="C12" s="73" t="s">
        <v>84</v>
      </c>
      <c r="D12" s="73" t="s">
        <v>86</v>
      </c>
      <c r="E12" s="55">
        <v>110001</v>
      </c>
      <c r="F12" s="104" t="s">
        <v>92</v>
      </c>
      <c r="G12" s="70">
        <f t="shared" si="1"/>
        <v>792368.94</v>
      </c>
      <c r="H12" s="87">
        <v>792368.94</v>
      </c>
      <c r="I12" s="70"/>
      <c r="J12" s="53"/>
      <c r="K12" s="53"/>
      <c r="L12" s="63"/>
    </row>
    <row r="13" ht="27" customHeight="1" spans="1:12">
      <c r="A13" s="52"/>
      <c r="B13" s="50">
        <v>208</v>
      </c>
      <c r="C13" s="73" t="s">
        <v>93</v>
      </c>
      <c r="D13" s="73" t="s">
        <v>84</v>
      </c>
      <c r="E13" s="55">
        <v>110001</v>
      </c>
      <c r="F13" s="104" t="s">
        <v>94</v>
      </c>
      <c r="G13" s="70">
        <f t="shared" si="1"/>
        <v>370868.43</v>
      </c>
      <c r="H13" s="87">
        <v>370868.43</v>
      </c>
      <c r="I13" s="70"/>
      <c r="J13" s="53"/>
      <c r="K13" s="53"/>
      <c r="L13" s="63"/>
    </row>
    <row r="14" ht="27" customHeight="1" spans="1:12">
      <c r="A14" s="52"/>
      <c r="B14" s="50">
        <v>208</v>
      </c>
      <c r="C14" s="73" t="s">
        <v>93</v>
      </c>
      <c r="D14" s="73" t="s">
        <v>86</v>
      </c>
      <c r="E14" s="55">
        <v>110001</v>
      </c>
      <c r="F14" s="104" t="s">
        <v>95</v>
      </c>
      <c r="G14" s="70">
        <f t="shared" si="1"/>
        <v>35166</v>
      </c>
      <c r="H14" s="87">
        <v>35166</v>
      </c>
      <c r="I14" s="70"/>
      <c r="J14" s="53"/>
      <c r="K14" s="53"/>
      <c r="L14" s="63"/>
    </row>
    <row r="15" ht="27" customHeight="1" spans="1:12">
      <c r="A15" s="52"/>
      <c r="B15" s="50">
        <v>210</v>
      </c>
      <c r="C15" s="73" t="s">
        <v>96</v>
      </c>
      <c r="D15" s="73" t="s">
        <v>86</v>
      </c>
      <c r="E15" s="55">
        <v>110001</v>
      </c>
      <c r="F15" s="104" t="s">
        <v>97</v>
      </c>
      <c r="G15" s="70">
        <f t="shared" si="1"/>
        <v>161621.39</v>
      </c>
      <c r="H15" s="87">
        <v>161621.39</v>
      </c>
      <c r="I15" s="70"/>
      <c r="J15" s="53"/>
      <c r="K15" s="53"/>
      <c r="L15" s="63"/>
    </row>
    <row r="16" ht="27" customHeight="1" spans="2:11">
      <c r="B16" s="50">
        <v>210</v>
      </c>
      <c r="C16" s="73" t="s">
        <v>96</v>
      </c>
      <c r="D16" s="73" t="s">
        <v>88</v>
      </c>
      <c r="E16" s="55">
        <v>110001</v>
      </c>
      <c r="F16" s="104" t="s">
        <v>98</v>
      </c>
      <c r="G16" s="70">
        <f t="shared" si="1"/>
        <v>31480.42</v>
      </c>
      <c r="H16" s="87">
        <v>31480.42</v>
      </c>
      <c r="I16" s="70"/>
      <c r="J16" s="94"/>
      <c r="K16" s="94"/>
    </row>
    <row r="17" ht="27" customHeight="1" spans="2:11">
      <c r="B17" s="50">
        <v>210</v>
      </c>
      <c r="C17" s="73" t="s">
        <v>96</v>
      </c>
      <c r="D17" s="73" t="s">
        <v>99</v>
      </c>
      <c r="E17" s="55">
        <v>110001</v>
      </c>
      <c r="F17" s="104" t="s">
        <v>100</v>
      </c>
      <c r="G17" s="70">
        <f t="shared" si="1"/>
        <v>13600</v>
      </c>
      <c r="H17" s="87">
        <v>13600</v>
      </c>
      <c r="I17" s="70"/>
      <c r="J17" s="94"/>
      <c r="K17" s="94"/>
    </row>
    <row r="18" ht="27" customHeight="1" spans="2:11">
      <c r="B18" s="50">
        <v>210</v>
      </c>
      <c r="C18" s="73" t="s">
        <v>96</v>
      </c>
      <c r="D18" s="73" t="s">
        <v>101</v>
      </c>
      <c r="E18" s="55">
        <v>110001</v>
      </c>
      <c r="F18" s="104" t="s">
        <v>102</v>
      </c>
      <c r="G18" s="70">
        <f t="shared" si="1"/>
        <v>73319.45</v>
      </c>
      <c r="H18" s="87">
        <v>73319.45</v>
      </c>
      <c r="I18" s="70"/>
      <c r="J18" s="94"/>
      <c r="K18" s="94"/>
    </row>
    <row r="19" ht="27" customHeight="1" spans="2:11">
      <c r="B19" s="50">
        <v>221</v>
      </c>
      <c r="C19" s="73" t="s">
        <v>88</v>
      </c>
      <c r="D19" s="73" t="s">
        <v>86</v>
      </c>
      <c r="E19" s="55">
        <v>110001</v>
      </c>
      <c r="F19" s="104" t="s">
        <v>103</v>
      </c>
      <c r="G19" s="70">
        <f t="shared" si="1"/>
        <v>300937.88</v>
      </c>
      <c r="H19" s="87">
        <v>300937.88</v>
      </c>
      <c r="I19" s="70"/>
      <c r="J19" s="94"/>
      <c r="K19" s="94"/>
    </row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6" activePane="bottomLeft" state="frozen"/>
      <selection/>
      <selection pane="bottomLeft" activeCell="C18" sqref="C18"/>
    </sheetView>
  </sheetViews>
  <sheetFormatPr defaultColWidth="10" defaultRowHeight="14"/>
  <cols>
    <col min="1" max="1" width="1.5" style="41" customWidth="1"/>
    <col min="2" max="2" width="28.5" style="41" customWidth="1"/>
    <col min="3" max="3" width="19.3727272727273" style="41" customWidth="1"/>
    <col min="4" max="4" width="28.5" style="41" customWidth="1"/>
    <col min="5" max="8" width="19.3727272727273" style="41" customWidth="1"/>
    <col min="9" max="9" width="1.5" style="41" customWidth="1"/>
    <col min="10" max="12" width="9.75454545454545" style="41" customWidth="1"/>
    <col min="13" max="16384" width="10" style="41"/>
  </cols>
  <sheetData>
    <row r="1" ht="24.95" customHeight="1" spans="1:9">
      <c r="A1" s="121"/>
      <c r="B1" s="1"/>
      <c r="C1" s="122"/>
      <c r="D1" s="122"/>
      <c r="E1" s="122"/>
      <c r="F1" s="122"/>
      <c r="G1" s="122"/>
      <c r="H1" s="123" t="s">
        <v>104</v>
      </c>
      <c r="I1" s="130" t="s">
        <v>3</v>
      </c>
    </row>
    <row r="2" ht="22.9" customHeight="1" spans="1:9">
      <c r="A2" s="122"/>
      <c r="B2" s="124" t="s">
        <v>105</v>
      </c>
      <c r="C2" s="124"/>
      <c r="D2" s="124"/>
      <c r="E2" s="124"/>
      <c r="F2" s="124"/>
      <c r="G2" s="124"/>
      <c r="H2" s="124"/>
      <c r="I2" s="130"/>
    </row>
    <row r="3" ht="19.5" customHeight="1" spans="1:9">
      <c r="A3" s="125"/>
      <c r="B3" s="48" t="s">
        <v>5</v>
      </c>
      <c r="C3" s="48"/>
      <c r="D3" s="109"/>
      <c r="E3" s="109"/>
      <c r="F3" s="109"/>
      <c r="G3" s="109"/>
      <c r="H3" s="126" t="s">
        <v>6</v>
      </c>
      <c r="I3" s="131"/>
    </row>
    <row r="4" ht="15" customHeight="1" spans="1:9">
      <c r="A4" s="127"/>
      <c r="B4" s="50" t="s">
        <v>7</v>
      </c>
      <c r="C4" s="50"/>
      <c r="D4" s="50" t="s">
        <v>8</v>
      </c>
      <c r="E4" s="50"/>
      <c r="F4" s="50"/>
      <c r="G4" s="50"/>
      <c r="H4" s="50"/>
      <c r="I4" s="116"/>
    </row>
    <row r="5" ht="15" customHeight="1" spans="1:9">
      <c r="A5" s="127"/>
      <c r="B5" s="50" t="s">
        <v>9</v>
      </c>
      <c r="C5" s="50" t="s">
        <v>10</v>
      </c>
      <c r="D5" s="50" t="s">
        <v>9</v>
      </c>
      <c r="E5" s="50" t="s">
        <v>59</v>
      </c>
      <c r="F5" s="50" t="s">
        <v>106</v>
      </c>
      <c r="G5" s="50" t="s">
        <v>107</v>
      </c>
      <c r="H5" s="50" t="s">
        <v>108</v>
      </c>
      <c r="I5" s="116"/>
    </row>
    <row r="6" ht="15" customHeight="1" spans="1:9">
      <c r="A6" s="49"/>
      <c r="B6" s="54" t="s">
        <v>109</v>
      </c>
      <c r="C6" s="70">
        <v>5026195.02</v>
      </c>
      <c r="D6" s="54" t="s">
        <v>110</v>
      </c>
      <c r="E6" s="70">
        <f>E7+E14+E16+E26</f>
        <v>5026195.02</v>
      </c>
      <c r="F6" s="70">
        <f>F7+F14+F16+F26</f>
        <v>5026195.02</v>
      </c>
      <c r="G6" s="70"/>
      <c r="H6" s="70"/>
      <c r="I6" s="62"/>
    </row>
    <row r="7" ht="15" customHeight="1" spans="1:9">
      <c r="A7" s="49"/>
      <c r="B7" s="54" t="s">
        <v>111</v>
      </c>
      <c r="C7" s="70">
        <v>5026195.02</v>
      </c>
      <c r="D7" s="54" t="s">
        <v>112</v>
      </c>
      <c r="E7" s="70">
        <f>F7</f>
        <v>3246832.51</v>
      </c>
      <c r="F7" s="70">
        <v>3246832.51</v>
      </c>
      <c r="G7" s="70"/>
      <c r="H7" s="70"/>
      <c r="I7" s="62"/>
    </row>
    <row r="8" ht="15" customHeight="1" spans="1:9">
      <c r="A8" s="49"/>
      <c r="B8" s="54" t="s">
        <v>113</v>
      </c>
      <c r="C8" s="70"/>
      <c r="D8" s="54" t="s">
        <v>114</v>
      </c>
      <c r="E8" s="70"/>
      <c r="F8" s="70"/>
      <c r="G8" s="70"/>
      <c r="H8" s="70"/>
      <c r="I8" s="62"/>
    </row>
    <row r="9" ht="15" customHeight="1" spans="1:9">
      <c r="A9" s="49"/>
      <c r="B9" s="54" t="s">
        <v>115</v>
      </c>
      <c r="C9" s="70"/>
      <c r="D9" s="54" t="s">
        <v>116</v>
      </c>
      <c r="E9" s="70"/>
      <c r="F9" s="70"/>
      <c r="G9" s="70"/>
      <c r="H9" s="70"/>
      <c r="I9" s="62"/>
    </row>
    <row r="10" ht="15" customHeight="1" spans="1:9">
      <c r="A10" s="49"/>
      <c r="B10" s="54" t="s">
        <v>117</v>
      </c>
      <c r="C10" s="70"/>
      <c r="D10" s="54" t="s">
        <v>118</v>
      </c>
      <c r="E10" s="70"/>
      <c r="F10" s="70"/>
      <c r="G10" s="70"/>
      <c r="H10" s="70"/>
      <c r="I10" s="62"/>
    </row>
    <row r="11" ht="15" customHeight="1" spans="1:9">
      <c r="A11" s="49"/>
      <c r="B11" s="54" t="s">
        <v>111</v>
      </c>
      <c r="C11" s="70"/>
      <c r="D11" s="54" t="s">
        <v>119</v>
      </c>
      <c r="E11" s="70"/>
      <c r="F11" s="70"/>
      <c r="G11" s="70"/>
      <c r="H11" s="70"/>
      <c r="I11" s="62"/>
    </row>
    <row r="12" ht="15" customHeight="1" spans="1:9">
      <c r="A12" s="49"/>
      <c r="B12" s="54" t="s">
        <v>113</v>
      </c>
      <c r="C12" s="70"/>
      <c r="D12" s="54" t="s">
        <v>120</v>
      </c>
      <c r="E12" s="70"/>
      <c r="F12" s="70"/>
      <c r="G12" s="70"/>
      <c r="H12" s="70"/>
      <c r="I12" s="62"/>
    </row>
    <row r="13" ht="15" customHeight="1" spans="1:9">
      <c r="A13" s="49"/>
      <c r="B13" s="54" t="s">
        <v>115</v>
      </c>
      <c r="C13" s="70"/>
      <c r="D13" s="54" t="s">
        <v>121</v>
      </c>
      <c r="E13" s="70"/>
      <c r="F13" s="70"/>
      <c r="G13" s="70"/>
      <c r="H13" s="70"/>
      <c r="I13" s="62"/>
    </row>
    <row r="14" ht="15" customHeight="1" spans="1:9">
      <c r="A14" s="49"/>
      <c r="B14" s="54"/>
      <c r="C14" s="70"/>
      <c r="D14" s="54" t="s">
        <v>122</v>
      </c>
      <c r="E14" s="70">
        <f>F14</f>
        <v>1198403.37</v>
      </c>
      <c r="F14" s="70">
        <v>1198403.37</v>
      </c>
      <c r="G14" s="70"/>
      <c r="H14" s="70"/>
      <c r="I14" s="62"/>
    </row>
    <row r="15" ht="15" customHeight="1" spans="1:9">
      <c r="A15" s="49"/>
      <c r="B15" s="54" t="s">
        <v>123</v>
      </c>
      <c r="C15" s="70"/>
      <c r="D15" s="54" t="s">
        <v>124</v>
      </c>
      <c r="E15" s="70"/>
      <c r="F15" s="70"/>
      <c r="G15" s="70"/>
      <c r="H15" s="70"/>
      <c r="I15" s="62"/>
    </row>
    <row r="16" ht="15" customHeight="1" spans="1:9">
      <c r="A16" s="49"/>
      <c r="B16" s="54" t="s">
        <v>123</v>
      </c>
      <c r="C16" s="70"/>
      <c r="D16" s="54" t="s">
        <v>125</v>
      </c>
      <c r="E16" s="70">
        <f>F16</f>
        <v>280021.26</v>
      </c>
      <c r="F16" s="128">
        <v>280021.26</v>
      </c>
      <c r="G16" s="70"/>
      <c r="H16" s="70"/>
      <c r="I16" s="62"/>
    </row>
    <row r="17" ht="15" customHeight="1" spans="1:9">
      <c r="A17" s="49"/>
      <c r="B17" s="54" t="s">
        <v>123</v>
      </c>
      <c r="C17" s="70"/>
      <c r="D17" s="54" t="s">
        <v>126</v>
      </c>
      <c r="E17" s="70"/>
      <c r="F17" s="70"/>
      <c r="G17" s="70"/>
      <c r="H17" s="70"/>
      <c r="I17" s="62"/>
    </row>
    <row r="18" ht="15" customHeight="1" spans="1:9">
      <c r="A18" s="49"/>
      <c r="B18" s="54" t="s">
        <v>123</v>
      </c>
      <c r="C18" s="70"/>
      <c r="D18" s="54" t="s">
        <v>127</v>
      </c>
      <c r="E18" s="70"/>
      <c r="F18" s="70"/>
      <c r="G18" s="70"/>
      <c r="H18" s="70"/>
      <c r="I18" s="62"/>
    </row>
    <row r="19" ht="15" customHeight="1" spans="1:9">
      <c r="A19" s="49"/>
      <c r="B19" s="54" t="s">
        <v>123</v>
      </c>
      <c r="C19" s="70"/>
      <c r="D19" s="54" t="s">
        <v>128</v>
      </c>
      <c r="E19" s="70"/>
      <c r="F19" s="70"/>
      <c r="G19" s="70"/>
      <c r="H19" s="70"/>
      <c r="I19" s="62"/>
    </row>
    <row r="20" ht="15" customHeight="1" spans="1:9">
      <c r="A20" s="49"/>
      <c r="B20" s="54" t="s">
        <v>123</v>
      </c>
      <c r="C20" s="70"/>
      <c r="D20" s="54" t="s">
        <v>129</v>
      </c>
      <c r="E20" s="70"/>
      <c r="F20" s="70"/>
      <c r="G20" s="70"/>
      <c r="H20" s="70"/>
      <c r="I20" s="62"/>
    </row>
    <row r="21" ht="15" customHeight="1" spans="1:9">
      <c r="A21" s="49"/>
      <c r="B21" s="54" t="s">
        <v>123</v>
      </c>
      <c r="C21" s="70"/>
      <c r="D21" s="54" t="s">
        <v>130</v>
      </c>
      <c r="E21" s="70"/>
      <c r="F21" s="70"/>
      <c r="G21" s="70"/>
      <c r="H21" s="70"/>
      <c r="I21" s="62"/>
    </row>
    <row r="22" ht="15" customHeight="1" spans="1:9">
      <c r="A22" s="49"/>
      <c r="B22" s="54" t="s">
        <v>123</v>
      </c>
      <c r="C22" s="70"/>
      <c r="D22" s="54" t="s">
        <v>131</v>
      </c>
      <c r="E22" s="70"/>
      <c r="F22" s="70"/>
      <c r="G22" s="70"/>
      <c r="H22" s="70"/>
      <c r="I22" s="62"/>
    </row>
    <row r="23" ht="15" customHeight="1" spans="1:9">
      <c r="A23" s="49"/>
      <c r="B23" s="54" t="s">
        <v>123</v>
      </c>
      <c r="C23" s="70"/>
      <c r="D23" s="54" t="s">
        <v>132</v>
      </c>
      <c r="E23" s="70"/>
      <c r="F23" s="70"/>
      <c r="G23" s="70"/>
      <c r="H23" s="70"/>
      <c r="I23" s="62"/>
    </row>
    <row r="24" ht="15" customHeight="1" spans="1:9">
      <c r="A24" s="49"/>
      <c r="B24" s="54" t="s">
        <v>123</v>
      </c>
      <c r="C24" s="70"/>
      <c r="D24" s="54" t="s">
        <v>133</v>
      </c>
      <c r="E24" s="70"/>
      <c r="F24" s="70"/>
      <c r="G24" s="70"/>
      <c r="H24" s="70"/>
      <c r="I24" s="62"/>
    </row>
    <row r="25" ht="15" customHeight="1" spans="1:9">
      <c r="A25" s="49"/>
      <c r="B25" s="54" t="s">
        <v>123</v>
      </c>
      <c r="C25" s="70"/>
      <c r="D25" s="54" t="s">
        <v>134</v>
      </c>
      <c r="E25" s="70"/>
      <c r="F25" s="70"/>
      <c r="G25" s="70"/>
      <c r="H25" s="70"/>
      <c r="I25" s="62"/>
    </row>
    <row r="26" ht="15" customHeight="1" spans="1:9">
      <c r="A26" s="49"/>
      <c r="B26" s="54" t="s">
        <v>123</v>
      </c>
      <c r="C26" s="70"/>
      <c r="D26" s="54" t="s">
        <v>135</v>
      </c>
      <c r="E26" s="70">
        <f>F26</f>
        <v>300937.88</v>
      </c>
      <c r="F26" s="128">
        <v>300937.88</v>
      </c>
      <c r="G26" s="70"/>
      <c r="H26" s="70"/>
      <c r="I26" s="62"/>
    </row>
    <row r="27" ht="15" customHeight="1" spans="1:9">
      <c r="A27" s="49"/>
      <c r="B27" s="54" t="s">
        <v>123</v>
      </c>
      <c r="C27" s="70"/>
      <c r="D27" s="54" t="s">
        <v>136</v>
      </c>
      <c r="E27" s="70"/>
      <c r="F27" s="70"/>
      <c r="G27" s="70"/>
      <c r="H27" s="70"/>
      <c r="I27" s="62"/>
    </row>
    <row r="28" ht="15" customHeight="1" spans="1:9">
      <c r="A28" s="49"/>
      <c r="B28" s="54" t="s">
        <v>123</v>
      </c>
      <c r="C28" s="70"/>
      <c r="D28" s="54" t="s">
        <v>137</v>
      </c>
      <c r="E28" s="70"/>
      <c r="F28" s="70"/>
      <c r="G28" s="70"/>
      <c r="H28" s="70"/>
      <c r="I28" s="62"/>
    </row>
    <row r="29" ht="15" customHeight="1" spans="1:9">
      <c r="A29" s="49"/>
      <c r="B29" s="54" t="s">
        <v>123</v>
      </c>
      <c r="C29" s="70"/>
      <c r="D29" s="54" t="s">
        <v>138</v>
      </c>
      <c r="E29" s="70"/>
      <c r="F29" s="70"/>
      <c r="G29" s="70"/>
      <c r="H29" s="70"/>
      <c r="I29" s="62"/>
    </row>
    <row r="30" ht="15" customHeight="1" spans="1:9">
      <c r="A30" s="49"/>
      <c r="B30" s="54" t="s">
        <v>123</v>
      </c>
      <c r="C30" s="70"/>
      <c r="D30" s="54" t="s">
        <v>139</v>
      </c>
      <c r="E30" s="70"/>
      <c r="F30" s="70"/>
      <c r="G30" s="70"/>
      <c r="H30" s="70"/>
      <c r="I30" s="62"/>
    </row>
    <row r="31" ht="15" customHeight="1" spans="1:9">
      <c r="A31" s="49"/>
      <c r="B31" s="54" t="s">
        <v>123</v>
      </c>
      <c r="C31" s="70"/>
      <c r="D31" s="54" t="s">
        <v>140</v>
      </c>
      <c r="E31" s="70"/>
      <c r="F31" s="70"/>
      <c r="G31" s="70"/>
      <c r="H31" s="70"/>
      <c r="I31" s="62"/>
    </row>
    <row r="32" ht="15" customHeight="1" spans="1:9">
      <c r="A32" s="49"/>
      <c r="B32" s="54" t="s">
        <v>123</v>
      </c>
      <c r="C32" s="70"/>
      <c r="D32" s="54" t="s">
        <v>141</v>
      </c>
      <c r="E32" s="70"/>
      <c r="F32" s="70"/>
      <c r="G32" s="70"/>
      <c r="H32" s="70"/>
      <c r="I32" s="62"/>
    </row>
    <row r="33" ht="15" customHeight="1" spans="1:9">
      <c r="A33" s="49"/>
      <c r="B33" s="54" t="s">
        <v>123</v>
      </c>
      <c r="C33" s="70"/>
      <c r="D33" s="54" t="s">
        <v>142</v>
      </c>
      <c r="E33" s="70"/>
      <c r="F33" s="70"/>
      <c r="G33" s="70"/>
      <c r="H33" s="70"/>
      <c r="I33" s="62"/>
    </row>
    <row r="34" ht="9.75" customHeight="1" spans="1:9">
      <c r="A34" s="129"/>
      <c r="B34" s="129"/>
      <c r="C34" s="129"/>
      <c r="D34" s="44"/>
      <c r="E34" s="129"/>
      <c r="F34" s="129"/>
      <c r="G34" s="129"/>
      <c r="H34" s="129"/>
      <c r="I34" s="132"/>
    </row>
  </sheetData>
  <mergeCells count="6">
    <mergeCell ref="B2:H2"/>
    <mergeCell ref="B3:C3"/>
    <mergeCell ref="B4:C4"/>
    <mergeCell ref="D4:H4"/>
    <mergeCell ref="A7:A9"/>
    <mergeCell ref="A11:A33"/>
  </mergeCells>
  <printOptions horizontalCentered="1"/>
  <pageMargins left="0.590277777777778" right="0.590277777777778" top="1.37777777777778" bottom="0.984027777777778" header="0" footer="0"/>
  <pageSetup paperSize="9" scale="8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38"/>
  <sheetViews>
    <sheetView workbookViewId="0">
      <pane ySplit="6" topLeftCell="A25" activePane="bottomLeft" state="frozen"/>
      <selection/>
      <selection pane="bottomLeft" activeCell="E34" sqref="E34"/>
    </sheetView>
  </sheetViews>
  <sheetFormatPr defaultColWidth="10" defaultRowHeight="14"/>
  <cols>
    <col min="1" max="1" width="1.5" style="95" customWidth="1"/>
    <col min="2" max="3" width="6.12727272727273" style="95" customWidth="1"/>
    <col min="4" max="4" width="8.75454545454545" style="95" customWidth="1"/>
    <col min="5" max="5" width="29.2545454545455" style="95" customWidth="1"/>
    <col min="6" max="6" width="15.5" style="95" customWidth="1"/>
    <col min="7" max="7" width="14.6272727272727" style="95" customWidth="1"/>
    <col min="8" max="8" width="14.3727272727273" style="95" customWidth="1"/>
    <col min="9" max="9" width="14.1272727272727" style="95" customWidth="1"/>
    <col min="10" max="10" width="10.6272727272727" style="95" customWidth="1"/>
    <col min="11" max="39" width="5.75454545454545" style="95" customWidth="1"/>
    <col min="40" max="40" width="1.5" style="95" customWidth="1"/>
    <col min="41" max="42" width="9.75454545454545" style="95" customWidth="1"/>
    <col min="43" max="16384" width="10" style="95"/>
  </cols>
  <sheetData>
    <row r="1" ht="24.95" customHeight="1" spans="1:40">
      <c r="A1" s="92"/>
      <c r="B1" s="1"/>
      <c r="C1" s="1"/>
      <c r="D1" s="1"/>
      <c r="E1" s="92"/>
      <c r="F1" s="92"/>
      <c r="G1" s="92"/>
      <c r="H1" s="45"/>
      <c r="I1" s="108"/>
      <c r="J1" s="108"/>
      <c r="K1" s="45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  <c r="AE1" s="108"/>
      <c r="AF1" s="108"/>
      <c r="AG1" s="108"/>
      <c r="AH1" s="108"/>
      <c r="AI1" s="108"/>
      <c r="AJ1" s="108"/>
      <c r="AK1" s="108"/>
      <c r="AL1" s="108"/>
      <c r="AM1" s="115" t="s">
        <v>143</v>
      </c>
      <c r="AN1" s="116"/>
    </row>
    <row r="2" ht="22.9" customHeight="1" spans="1:40">
      <c r="A2" s="45"/>
      <c r="B2" s="96" t="s">
        <v>144</v>
      </c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/>
      <c r="AH2" s="97"/>
      <c r="AI2" s="97"/>
      <c r="AJ2" s="97"/>
      <c r="AK2" s="97"/>
      <c r="AL2" s="97"/>
      <c r="AM2" s="117"/>
      <c r="AN2" s="116"/>
    </row>
    <row r="3" ht="19.5" customHeight="1" spans="1:40">
      <c r="A3" s="98"/>
      <c r="B3" s="99" t="s">
        <v>5</v>
      </c>
      <c r="C3" s="100"/>
      <c r="D3" s="100"/>
      <c r="E3" s="100"/>
      <c r="G3" s="98"/>
      <c r="H3" s="101"/>
      <c r="I3" s="109"/>
      <c r="J3" s="109"/>
      <c r="K3" s="98"/>
      <c r="L3" s="109"/>
      <c r="M3" s="109"/>
      <c r="N3" s="109"/>
      <c r="O3" s="109"/>
      <c r="P3" s="109"/>
      <c r="Q3" s="109"/>
      <c r="R3" s="109"/>
      <c r="S3" s="109"/>
      <c r="T3" s="109"/>
      <c r="U3" s="109"/>
      <c r="V3" s="109"/>
      <c r="W3" s="109"/>
      <c r="X3" s="109"/>
      <c r="Y3" s="109"/>
      <c r="Z3" s="109"/>
      <c r="AA3" s="109"/>
      <c r="AB3" s="109"/>
      <c r="AC3" s="109"/>
      <c r="AD3" s="109"/>
      <c r="AE3" s="109"/>
      <c r="AF3" s="109"/>
      <c r="AG3" s="109"/>
      <c r="AH3" s="109"/>
      <c r="AI3" s="109"/>
      <c r="AJ3" s="109"/>
      <c r="AK3" s="118" t="s">
        <v>6</v>
      </c>
      <c r="AL3" s="119"/>
      <c r="AM3" s="120"/>
      <c r="AN3" s="116"/>
    </row>
    <row r="4" ht="24.4" customHeight="1" spans="1:40">
      <c r="A4" s="51"/>
      <c r="B4" s="67"/>
      <c r="C4" s="67"/>
      <c r="D4" s="67"/>
      <c r="E4" s="67"/>
      <c r="F4" s="67" t="s">
        <v>145</v>
      </c>
      <c r="G4" s="67" t="s">
        <v>146</v>
      </c>
      <c r="H4" s="67"/>
      <c r="I4" s="67"/>
      <c r="J4" s="67"/>
      <c r="K4" s="67"/>
      <c r="L4" s="67"/>
      <c r="M4" s="67"/>
      <c r="N4" s="67"/>
      <c r="O4" s="67"/>
      <c r="P4" s="67"/>
      <c r="Q4" s="67" t="s">
        <v>147</v>
      </c>
      <c r="R4" s="67"/>
      <c r="S4" s="67"/>
      <c r="T4" s="67"/>
      <c r="U4" s="67"/>
      <c r="V4" s="67"/>
      <c r="W4" s="67"/>
      <c r="X4" s="67"/>
      <c r="Y4" s="67"/>
      <c r="Z4" s="67"/>
      <c r="AA4" s="67" t="s">
        <v>148</v>
      </c>
      <c r="AB4" s="67"/>
      <c r="AC4" s="67"/>
      <c r="AD4" s="67"/>
      <c r="AE4" s="67"/>
      <c r="AF4" s="67"/>
      <c r="AG4" s="67"/>
      <c r="AH4" s="67"/>
      <c r="AI4" s="67"/>
      <c r="AJ4" s="67"/>
      <c r="AK4" s="67"/>
      <c r="AL4" s="67"/>
      <c r="AM4" s="67"/>
      <c r="AN4" s="116"/>
    </row>
    <row r="5" ht="30" customHeight="1" spans="1:40">
      <c r="A5" s="51"/>
      <c r="B5" s="67" t="s">
        <v>70</v>
      </c>
      <c r="C5" s="67"/>
      <c r="D5" s="102" t="s">
        <v>71</v>
      </c>
      <c r="E5" s="67" t="s">
        <v>149</v>
      </c>
      <c r="F5" s="67"/>
      <c r="G5" s="67" t="s">
        <v>59</v>
      </c>
      <c r="H5" s="67" t="s">
        <v>150</v>
      </c>
      <c r="I5" s="67"/>
      <c r="J5" s="67"/>
      <c r="K5" s="67" t="s">
        <v>151</v>
      </c>
      <c r="L5" s="67"/>
      <c r="M5" s="67"/>
      <c r="N5" s="67" t="s">
        <v>152</v>
      </c>
      <c r="O5" s="67"/>
      <c r="P5" s="67"/>
      <c r="Q5" s="67" t="s">
        <v>59</v>
      </c>
      <c r="R5" s="67" t="s">
        <v>150</v>
      </c>
      <c r="S5" s="67"/>
      <c r="T5" s="67"/>
      <c r="U5" s="67" t="s">
        <v>151</v>
      </c>
      <c r="V5" s="67"/>
      <c r="W5" s="67"/>
      <c r="X5" s="67" t="s">
        <v>152</v>
      </c>
      <c r="Y5" s="67"/>
      <c r="Z5" s="67"/>
      <c r="AA5" s="67" t="s">
        <v>59</v>
      </c>
      <c r="AB5" s="67" t="s">
        <v>150</v>
      </c>
      <c r="AC5" s="67"/>
      <c r="AD5" s="67"/>
      <c r="AE5" s="67" t="s">
        <v>151</v>
      </c>
      <c r="AF5" s="67"/>
      <c r="AG5" s="67"/>
      <c r="AH5" s="67" t="s">
        <v>152</v>
      </c>
      <c r="AI5" s="67"/>
      <c r="AJ5" s="67"/>
      <c r="AK5" s="67" t="s">
        <v>153</v>
      </c>
      <c r="AL5" s="67"/>
      <c r="AM5" s="67"/>
      <c r="AN5" s="116"/>
    </row>
    <row r="6" ht="30" customHeight="1" spans="1:40">
      <c r="A6" s="44"/>
      <c r="B6" s="67" t="s">
        <v>73</v>
      </c>
      <c r="C6" s="67" t="s">
        <v>74</v>
      </c>
      <c r="D6" s="103"/>
      <c r="E6" s="67"/>
      <c r="F6" s="67"/>
      <c r="G6" s="67"/>
      <c r="H6" s="67" t="s">
        <v>154</v>
      </c>
      <c r="I6" s="67" t="s">
        <v>80</v>
      </c>
      <c r="J6" s="67" t="s">
        <v>81</v>
      </c>
      <c r="K6" s="67" t="s">
        <v>154</v>
      </c>
      <c r="L6" s="67" t="s">
        <v>80</v>
      </c>
      <c r="M6" s="67" t="s">
        <v>81</v>
      </c>
      <c r="N6" s="67" t="s">
        <v>154</v>
      </c>
      <c r="O6" s="67" t="s">
        <v>80</v>
      </c>
      <c r="P6" s="67" t="s">
        <v>81</v>
      </c>
      <c r="Q6" s="67"/>
      <c r="R6" s="67" t="s">
        <v>154</v>
      </c>
      <c r="S6" s="67" t="s">
        <v>80</v>
      </c>
      <c r="T6" s="67" t="s">
        <v>81</v>
      </c>
      <c r="U6" s="67" t="s">
        <v>154</v>
      </c>
      <c r="V6" s="67" t="s">
        <v>80</v>
      </c>
      <c r="W6" s="67" t="s">
        <v>81</v>
      </c>
      <c r="X6" s="67" t="s">
        <v>154</v>
      </c>
      <c r="Y6" s="67" t="s">
        <v>80</v>
      </c>
      <c r="Z6" s="67" t="s">
        <v>81</v>
      </c>
      <c r="AA6" s="67"/>
      <c r="AB6" s="67" t="s">
        <v>154</v>
      </c>
      <c r="AC6" s="67" t="s">
        <v>80</v>
      </c>
      <c r="AD6" s="67" t="s">
        <v>81</v>
      </c>
      <c r="AE6" s="67" t="s">
        <v>154</v>
      </c>
      <c r="AF6" s="67" t="s">
        <v>80</v>
      </c>
      <c r="AG6" s="67" t="s">
        <v>81</v>
      </c>
      <c r="AH6" s="67" t="s">
        <v>154</v>
      </c>
      <c r="AI6" s="67" t="s">
        <v>80</v>
      </c>
      <c r="AJ6" s="67" t="s">
        <v>81</v>
      </c>
      <c r="AK6" s="67" t="s">
        <v>154</v>
      </c>
      <c r="AL6" s="67" t="s">
        <v>80</v>
      </c>
      <c r="AM6" s="67" t="s">
        <v>81</v>
      </c>
      <c r="AN6" s="116"/>
    </row>
    <row r="7" ht="27" customHeight="1" spans="1:40">
      <c r="A7" s="51"/>
      <c r="B7" s="55"/>
      <c r="C7" s="55"/>
      <c r="D7" s="55"/>
      <c r="E7" s="55" t="s">
        <v>76</v>
      </c>
      <c r="F7" s="70">
        <f t="shared" ref="F7:J7" si="0">SUM(F8:F36)</f>
        <v>5026195.02</v>
      </c>
      <c r="G7" s="70">
        <f t="shared" si="0"/>
        <v>5026195.02</v>
      </c>
      <c r="H7" s="70">
        <f t="shared" si="0"/>
        <v>5026195.02</v>
      </c>
      <c r="I7" s="70">
        <f t="shared" si="0"/>
        <v>4989195.02</v>
      </c>
      <c r="J7" s="70">
        <f t="shared" si="0"/>
        <v>37000</v>
      </c>
      <c r="K7" s="110"/>
      <c r="L7" s="110"/>
      <c r="M7" s="110"/>
      <c r="N7" s="110"/>
      <c r="O7" s="110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10"/>
      <c r="AF7" s="110"/>
      <c r="AG7" s="110"/>
      <c r="AH7" s="110"/>
      <c r="AI7" s="110"/>
      <c r="AJ7" s="110"/>
      <c r="AK7" s="110"/>
      <c r="AL7" s="110"/>
      <c r="AM7" s="110"/>
      <c r="AN7" s="116"/>
    </row>
    <row r="8" ht="30" customHeight="1" spans="1:40">
      <c r="A8" s="44"/>
      <c r="B8" s="55">
        <v>301</v>
      </c>
      <c r="C8" s="84" t="s">
        <v>86</v>
      </c>
      <c r="D8" s="55">
        <v>110001</v>
      </c>
      <c r="E8" s="104" t="s">
        <v>155</v>
      </c>
      <c r="F8" s="70">
        <f>G8</f>
        <v>809844</v>
      </c>
      <c r="G8" s="70">
        <f>H8</f>
        <v>809844</v>
      </c>
      <c r="H8" s="70">
        <f>I8+J8</f>
        <v>809844</v>
      </c>
      <c r="I8" s="70">
        <f>681324+128520</f>
        <v>809844</v>
      </c>
      <c r="J8" s="70"/>
      <c r="K8" s="67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  <c r="W8" s="67"/>
      <c r="X8" s="67"/>
      <c r="Y8" s="67"/>
      <c r="Z8" s="67"/>
      <c r="AA8" s="67"/>
      <c r="AB8" s="67"/>
      <c r="AC8" s="67"/>
      <c r="AD8" s="67"/>
      <c r="AE8" s="67"/>
      <c r="AF8" s="67"/>
      <c r="AG8" s="67"/>
      <c r="AH8" s="67"/>
      <c r="AI8" s="67"/>
      <c r="AJ8" s="67"/>
      <c r="AK8" s="67"/>
      <c r="AL8" s="67"/>
      <c r="AM8" s="67"/>
      <c r="AN8" s="116"/>
    </row>
    <row r="9" ht="30" customHeight="1" spans="1:40">
      <c r="A9" s="44"/>
      <c r="B9" s="55">
        <v>301</v>
      </c>
      <c r="C9" s="84" t="s">
        <v>88</v>
      </c>
      <c r="D9" s="55">
        <v>110001</v>
      </c>
      <c r="E9" s="104" t="s">
        <v>156</v>
      </c>
      <c r="F9" s="70">
        <f t="shared" ref="F9:G24" si="1">G9</f>
        <v>575376</v>
      </c>
      <c r="G9" s="70">
        <f t="shared" si="1"/>
        <v>575376</v>
      </c>
      <c r="H9" s="70">
        <f t="shared" ref="H9:H36" si="2">I9+J9</f>
        <v>575376</v>
      </c>
      <c r="I9" s="70">
        <f>556224+19152</f>
        <v>575376</v>
      </c>
      <c r="J9" s="70"/>
      <c r="K9" s="67"/>
      <c r="L9" s="67"/>
      <c r="M9" s="67"/>
      <c r="N9" s="67"/>
      <c r="O9" s="67"/>
      <c r="P9" s="67"/>
      <c r="Q9" s="67"/>
      <c r="R9" s="67"/>
      <c r="S9" s="67"/>
      <c r="T9" s="67"/>
      <c r="U9" s="67"/>
      <c r="V9" s="67"/>
      <c r="W9" s="67"/>
      <c r="X9" s="67"/>
      <c r="Y9" s="67"/>
      <c r="Z9" s="67"/>
      <c r="AA9" s="67"/>
      <c r="AB9" s="67"/>
      <c r="AC9" s="67"/>
      <c r="AD9" s="67"/>
      <c r="AE9" s="67"/>
      <c r="AF9" s="67"/>
      <c r="AG9" s="67"/>
      <c r="AH9" s="67"/>
      <c r="AI9" s="67"/>
      <c r="AJ9" s="67"/>
      <c r="AK9" s="67"/>
      <c r="AL9" s="67"/>
      <c r="AM9" s="67"/>
      <c r="AN9" s="116"/>
    </row>
    <row r="10" ht="30" customHeight="1" spans="1:40">
      <c r="A10" s="44"/>
      <c r="B10" s="55">
        <v>302</v>
      </c>
      <c r="C10" s="84" t="s">
        <v>99</v>
      </c>
      <c r="D10" s="55">
        <v>110001</v>
      </c>
      <c r="E10" s="104" t="s">
        <v>157</v>
      </c>
      <c r="F10" s="70">
        <f t="shared" si="1"/>
        <v>797777</v>
      </c>
      <c r="G10" s="70">
        <f t="shared" si="1"/>
        <v>797777</v>
      </c>
      <c r="H10" s="70">
        <f t="shared" si="2"/>
        <v>797777</v>
      </c>
      <c r="I10" s="70">
        <v>797777</v>
      </c>
      <c r="J10" s="111"/>
      <c r="K10" s="67"/>
      <c r="L10" s="67"/>
      <c r="M10" s="67"/>
      <c r="N10" s="67"/>
      <c r="O10" s="67"/>
      <c r="P10" s="67"/>
      <c r="Q10" s="67"/>
      <c r="R10" s="67"/>
      <c r="S10" s="67"/>
      <c r="T10" s="67"/>
      <c r="U10" s="67"/>
      <c r="V10" s="67"/>
      <c r="W10" s="67"/>
      <c r="X10" s="67"/>
      <c r="Y10" s="67"/>
      <c r="Z10" s="67"/>
      <c r="AA10" s="67"/>
      <c r="AB10" s="67"/>
      <c r="AC10" s="67"/>
      <c r="AD10" s="67"/>
      <c r="AE10" s="67"/>
      <c r="AF10" s="67"/>
      <c r="AG10" s="67"/>
      <c r="AH10" s="67"/>
      <c r="AI10" s="67"/>
      <c r="AJ10" s="67"/>
      <c r="AK10" s="67"/>
      <c r="AL10" s="67"/>
      <c r="AM10" s="67"/>
      <c r="AN10" s="116"/>
    </row>
    <row r="11" ht="30" customHeight="1" spans="1:40">
      <c r="A11" s="44"/>
      <c r="B11" s="55">
        <v>301</v>
      </c>
      <c r="C11" s="84" t="s">
        <v>158</v>
      </c>
      <c r="D11" s="55">
        <v>110001</v>
      </c>
      <c r="E11" s="104" t="s">
        <v>159</v>
      </c>
      <c r="F11" s="70">
        <f t="shared" si="1"/>
        <v>261164.68</v>
      </c>
      <c r="G11" s="70">
        <f t="shared" si="1"/>
        <v>261164.68</v>
      </c>
      <c r="H11" s="70">
        <f t="shared" si="2"/>
        <v>261164.68</v>
      </c>
      <c r="I11" s="70">
        <v>261164.68</v>
      </c>
      <c r="J11" s="111"/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7"/>
      <c r="AB11" s="67"/>
      <c r="AC11" s="67"/>
      <c r="AD11" s="67"/>
      <c r="AE11" s="67"/>
      <c r="AF11" s="67"/>
      <c r="AG11" s="67"/>
      <c r="AH11" s="67"/>
      <c r="AI11" s="67"/>
      <c r="AJ11" s="67"/>
      <c r="AK11" s="67"/>
      <c r="AL11" s="67"/>
      <c r="AM11" s="67"/>
      <c r="AN11" s="116"/>
    </row>
    <row r="12" ht="30" customHeight="1" spans="1:40">
      <c r="A12" s="44"/>
      <c r="B12" s="55">
        <v>301</v>
      </c>
      <c r="C12" s="84" t="s">
        <v>93</v>
      </c>
      <c r="D12" s="55">
        <v>110001</v>
      </c>
      <c r="E12" s="104" t="s">
        <v>160</v>
      </c>
      <c r="F12" s="70">
        <f t="shared" si="1"/>
        <v>370868.43</v>
      </c>
      <c r="G12" s="70">
        <f t="shared" si="1"/>
        <v>370868.43</v>
      </c>
      <c r="H12" s="70">
        <f t="shared" si="2"/>
        <v>370868.43</v>
      </c>
      <c r="I12" s="70">
        <v>370868.43</v>
      </c>
      <c r="J12" s="111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X12" s="67"/>
      <c r="Y12" s="67"/>
      <c r="Z12" s="67"/>
      <c r="AA12" s="67"/>
      <c r="AB12" s="67"/>
      <c r="AC12" s="67"/>
      <c r="AD12" s="67"/>
      <c r="AE12" s="67"/>
      <c r="AF12" s="67"/>
      <c r="AG12" s="67"/>
      <c r="AH12" s="67"/>
      <c r="AI12" s="67"/>
      <c r="AJ12" s="67"/>
      <c r="AK12" s="67"/>
      <c r="AL12" s="67"/>
      <c r="AM12" s="67"/>
      <c r="AN12" s="116"/>
    </row>
    <row r="13" ht="30" customHeight="1" spans="1:40">
      <c r="A13" s="44"/>
      <c r="B13" s="55">
        <v>301</v>
      </c>
      <c r="C13" s="84" t="s">
        <v>161</v>
      </c>
      <c r="D13" s="55">
        <v>110001</v>
      </c>
      <c r="E13" s="104" t="s">
        <v>162</v>
      </c>
      <c r="F13" s="70">
        <f t="shared" si="1"/>
        <v>193101.81</v>
      </c>
      <c r="G13" s="70">
        <f t="shared" si="1"/>
        <v>193101.81</v>
      </c>
      <c r="H13" s="70">
        <f t="shared" si="2"/>
        <v>193101.81</v>
      </c>
      <c r="I13" s="87">
        <v>193101.81</v>
      </c>
      <c r="J13" s="111"/>
      <c r="K13" s="67"/>
      <c r="L13" s="67"/>
      <c r="M13" s="67"/>
      <c r="N13" s="67"/>
      <c r="O13" s="67"/>
      <c r="P13" s="67"/>
      <c r="Q13" s="67"/>
      <c r="R13" s="67"/>
      <c r="S13" s="67"/>
      <c r="T13" s="67"/>
      <c r="U13" s="67"/>
      <c r="V13" s="67"/>
      <c r="W13" s="67"/>
      <c r="X13" s="67"/>
      <c r="Y13" s="67"/>
      <c r="Z13" s="67"/>
      <c r="AA13" s="67"/>
      <c r="AB13" s="67"/>
      <c r="AC13" s="67"/>
      <c r="AD13" s="67"/>
      <c r="AE13" s="67"/>
      <c r="AF13" s="67"/>
      <c r="AG13" s="67"/>
      <c r="AH13" s="67"/>
      <c r="AI13" s="67"/>
      <c r="AJ13" s="67"/>
      <c r="AK13" s="67"/>
      <c r="AL13" s="67"/>
      <c r="AM13" s="67"/>
      <c r="AN13" s="116"/>
    </row>
    <row r="14" ht="30" customHeight="1" spans="1:40">
      <c r="A14" s="44"/>
      <c r="B14" s="55">
        <v>301</v>
      </c>
      <c r="C14" s="84" t="s">
        <v>96</v>
      </c>
      <c r="D14" s="55">
        <v>110001</v>
      </c>
      <c r="E14" s="104" t="s">
        <v>163</v>
      </c>
      <c r="F14" s="70">
        <f t="shared" si="1"/>
        <v>139264.83</v>
      </c>
      <c r="G14" s="70">
        <f t="shared" si="1"/>
        <v>139264.83</v>
      </c>
      <c r="H14" s="70">
        <f t="shared" si="2"/>
        <v>139264.83</v>
      </c>
      <c r="I14" s="87">
        <v>139264.83</v>
      </c>
      <c r="J14" s="111"/>
      <c r="K14" s="67"/>
      <c r="L14" s="67"/>
      <c r="M14" s="67"/>
      <c r="N14" s="67"/>
      <c r="O14" s="67"/>
      <c r="P14" s="67"/>
      <c r="Q14" s="67"/>
      <c r="R14" s="67"/>
      <c r="S14" s="67"/>
      <c r="T14" s="67"/>
      <c r="U14" s="67"/>
      <c r="V14" s="67"/>
      <c r="W14" s="67"/>
      <c r="X14" s="67"/>
      <c r="Y14" s="67"/>
      <c r="Z14" s="67"/>
      <c r="AA14" s="67"/>
      <c r="AB14" s="67"/>
      <c r="AC14" s="67"/>
      <c r="AD14" s="67"/>
      <c r="AE14" s="67"/>
      <c r="AF14" s="67"/>
      <c r="AG14" s="67"/>
      <c r="AH14" s="67"/>
      <c r="AI14" s="67"/>
      <c r="AJ14" s="67"/>
      <c r="AK14" s="67"/>
      <c r="AL14" s="67"/>
      <c r="AM14" s="67"/>
      <c r="AN14" s="116"/>
    </row>
    <row r="15" ht="30" customHeight="1" spans="1:40">
      <c r="A15" s="44"/>
      <c r="B15" s="55">
        <v>301</v>
      </c>
      <c r="C15" s="84" t="s">
        <v>164</v>
      </c>
      <c r="D15" s="55">
        <v>110001</v>
      </c>
      <c r="E15" s="104" t="s">
        <v>165</v>
      </c>
      <c r="F15" s="70">
        <f t="shared" si="1"/>
        <v>11352.71</v>
      </c>
      <c r="G15" s="70">
        <f t="shared" si="1"/>
        <v>11352.71</v>
      </c>
      <c r="H15" s="70">
        <f t="shared" si="2"/>
        <v>11352.71</v>
      </c>
      <c r="I15" s="87">
        <v>11352.71</v>
      </c>
      <c r="J15" s="111"/>
      <c r="K15" s="67"/>
      <c r="L15" s="67"/>
      <c r="M15" s="67"/>
      <c r="N15" s="67"/>
      <c r="O15" s="67"/>
      <c r="P15" s="67"/>
      <c r="Q15" s="67"/>
      <c r="R15" s="67"/>
      <c r="S15" s="67"/>
      <c r="T15" s="67"/>
      <c r="U15" s="67"/>
      <c r="V15" s="67"/>
      <c r="W15" s="67"/>
      <c r="X15" s="67"/>
      <c r="Y15" s="67"/>
      <c r="Z15" s="67"/>
      <c r="AA15" s="67"/>
      <c r="AB15" s="67"/>
      <c r="AC15" s="67"/>
      <c r="AD15" s="67"/>
      <c r="AE15" s="67"/>
      <c r="AF15" s="67"/>
      <c r="AG15" s="67"/>
      <c r="AH15" s="67"/>
      <c r="AI15" s="67"/>
      <c r="AJ15" s="67"/>
      <c r="AK15" s="67"/>
      <c r="AL15" s="67"/>
      <c r="AM15" s="67"/>
      <c r="AN15" s="116"/>
    </row>
    <row r="16" ht="30" customHeight="1" spans="1:40">
      <c r="A16" s="44"/>
      <c r="B16" s="55">
        <v>301</v>
      </c>
      <c r="C16" s="84" t="s">
        <v>166</v>
      </c>
      <c r="D16" s="55">
        <v>110001</v>
      </c>
      <c r="E16" s="104" t="s">
        <v>103</v>
      </c>
      <c r="F16" s="70">
        <f t="shared" si="1"/>
        <v>300937.88</v>
      </c>
      <c r="G16" s="70">
        <f t="shared" si="1"/>
        <v>300937.88</v>
      </c>
      <c r="H16" s="70">
        <f t="shared" si="2"/>
        <v>300937.88</v>
      </c>
      <c r="I16" s="87">
        <v>300937.88</v>
      </c>
      <c r="J16" s="111"/>
      <c r="K16" s="67"/>
      <c r="L16" s="67"/>
      <c r="M16" s="67"/>
      <c r="N16" s="67"/>
      <c r="O16" s="67"/>
      <c r="P16" s="67"/>
      <c r="Q16" s="67"/>
      <c r="R16" s="67"/>
      <c r="S16" s="67"/>
      <c r="T16" s="67"/>
      <c r="U16" s="67"/>
      <c r="V16" s="67"/>
      <c r="W16" s="67"/>
      <c r="X16" s="67"/>
      <c r="Y16" s="67"/>
      <c r="Z16" s="67"/>
      <c r="AA16" s="67"/>
      <c r="AB16" s="67"/>
      <c r="AC16" s="67"/>
      <c r="AD16" s="67"/>
      <c r="AE16" s="67"/>
      <c r="AF16" s="67"/>
      <c r="AG16" s="67"/>
      <c r="AH16" s="67"/>
      <c r="AI16" s="67"/>
      <c r="AJ16" s="67"/>
      <c r="AK16" s="67"/>
      <c r="AL16" s="67"/>
      <c r="AM16" s="67"/>
      <c r="AN16" s="116"/>
    </row>
    <row r="17" ht="30" customHeight="1" spans="1:40">
      <c r="A17" s="44"/>
      <c r="B17" s="55">
        <v>301</v>
      </c>
      <c r="C17" s="84" t="s">
        <v>101</v>
      </c>
      <c r="D17" s="55">
        <v>110001</v>
      </c>
      <c r="E17" s="104" t="s">
        <v>167</v>
      </c>
      <c r="F17" s="70">
        <f t="shared" si="1"/>
        <v>161034</v>
      </c>
      <c r="G17" s="70">
        <f t="shared" si="1"/>
        <v>161034</v>
      </c>
      <c r="H17" s="70">
        <f t="shared" si="2"/>
        <v>161034</v>
      </c>
      <c r="I17" s="87">
        <v>161034</v>
      </c>
      <c r="J17" s="111"/>
      <c r="K17" s="67"/>
      <c r="L17" s="67"/>
      <c r="M17" s="67"/>
      <c r="N17" s="67"/>
      <c r="O17" s="67"/>
      <c r="P17" s="67"/>
      <c r="Q17" s="67"/>
      <c r="R17" s="67"/>
      <c r="S17" s="67"/>
      <c r="T17" s="67"/>
      <c r="U17" s="67"/>
      <c r="V17" s="67"/>
      <c r="W17" s="67"/>
      <c r="X17" s="67"/>
      <c r="Y17" s="67"/>
      <c r="Z17" s="67"/>
      <c r="AA17" s="67"/>
      <c r="AB17" s="67"/>
      <c r="AC17" s="67"/>
      <c r="AD17" s="67"/>
      <c r="AE17" s="67"/>
      <c r="AF17" s="67"/>
      <c r="AG17" s="67"/>
      <c r="AH17" s="67"/>
      <c r="AI17" s="67"/>
      <c r="AJ17" s="67"/>
      <c r="AK17" s="67"/>
      <c r="AL17" s="67"/>
      <c r="AM17" s="67"/>
      <c r="AN17" s="116"/>
    </row>
    <row r="18" ht="30" customHeight="1" spans="1:40">
      <c r="A18" s="44"/>
      <c r="B18" s="55">
        <v>302</v>
      </c>
      <c r="C18" s="84" t="s">
        <v>86</v>
      </c>
      <c r="D18" s="55">
        <v>110001</v>
      </c>
      <c r="E18" s="104" t="s">
        <v>168</v>
      </c>
      <c r="F18" s="70">
        <f t="shared" si="1"/>
        <v>67360</v>
      </c>
      <c r="G18" s="70">
        <f t="shared" si="1"/>
        <v>67360</v>
      </c>
      <c r="H18" s="70">
        <f t="shared" si="2"/>
        <v>67360</v>
      </c>
      <c r="I18" s="87">
        <f>55120+12240-15000</f>
        <v>52360</v>
      </c>
      <c r="J18" s="111">
        <v>15000</v>
      </c>
      <c r="K18" s="67"/>
      <c r="L18" s="67"/>
      <c r="M18" s="67"/>
      <c r="N18" s="67"/>
      <c r="O18" s="67"/>
      <c r="P18" s="67"/>
      <c r="Q18" s="67"/>
      <c r="R18" s="67"/>
      <c r="S18" s="67"/>
      <c r="T18" s="67"/>
      <c r="U18" s="67"/>
      <c r="V18" s="67"/>
      <c r="W18" s="67"/>
      <c r="X18" s="67"/>
      <c r="Y18" s="67"/>
      <c r="Z18" s="67"/>
      <c r="AA18" s="67"/>
      <c r="AB18" s="67"/>
      <c r="AC18" s="67"/>
      <c r="AD18" s="67"/>
      <c r="AE18" s="67"/>
      <c r="AF18" s="67"/>
      <c r="AG18" s="67"/>
      <c r="AH18" s="67"/>
      <c r="AI18" s="67"/>
      <c r="AJ18" s="67"/>
      <c r="AK18" s="67"/>
      <c r="AL18" s="67"/>
      <c r="AM18" s="67"/>
      <c r="AN18" s="116"/>
    </row>
    <row r="19" ht="30" customHeight="1" spans="1:40">
      <c r="A19" s="44"/>
      <c r="B19" s="55">
        <v>302</v>
      </c>
      <c r="C19" s="84" t="s">
        <v>84</v>
      </c>
      <c r="D19" s="55">
        <v>110001</v>
      </c>
      <c r="E19" s="104" t="s">
        <v>169</v>
      </c>
      <c r="F19" s="70">
        <f t="shared" si="1"/>
        <v>5202</v>
      </c>
      <c r="G19" s="70">
        <f t="shared" si="1"/>
        <v>5202</v>
      </c>
      <c r="H19" s="70">
        <f t="shared" si="2"/>
        <v>5202</v>
      </c>
      <c r="I19" s="87">
        <f>3978+1224</f>
        <v>5202</v>
      </c>
      <c r="J19" s="111"/>
      <c r="K19" s="67"/>
      <c r="L19" s="67"/>
      <c r="M19" s="67"/>
      <c r="N19" s="67"/>
      <c r="O19" s="67"/>
      <c r="P19" s="67"/>
      <c r="Q19" s="67"/>
      <c r="R19" s="67"/>
      <c r="S19" s="67"/>
      <c r="T19" s="67"/>
      <c r="U19" s="67"/>
      <c r="V19" s="67"/>
      <c r="W19" s="67"/>
      <c r="X19" s="67"/>
      <c r="Y19" s="67"/>
      <c r="Z19" s="67"/>
      <c r="AA19" s="67"/>
      <c r="AB19" s="67"/>
      <c r="AC19" s="67"/>
      <c r="AD19" s="67"/>
      <c r="AE19" s="67"/>
      <c r="AF19" s="67"/>
      <c r="AG19" s="67"/>
      <c r="AH19" s="67"/>
      <c r="AI19" s="67"/>
      <c r="AJ19" s="67"/>
      <c r="AK19" s="67"/>
      <c r="AL19" s="67"/>
      <c r="AM19" s="67"/>
      <c r="AN19" s="116"/>
    </row>
    <row r="20" ht="30" customHeight="1" spans="1:40">
      <c r="A20" s="44"/>
      <c r="B20" s="55">
        <v>302</v>
      </c>
      <c r="C20" s="84" t="s">
        <v>170</v>
      </c>
      <c r="D20" s="55">
        <v>110001</v>
      </c>
      <c r="E20" s="104" t="s">
        <v>171</v>
      </c>
      <c r="F20" s="70">
        <f t="shared" si="1"/>
        <v>13005</v>
      </c>
      <c r="G20" s="70">
        <f t="shared" si="1"/>
        <v>13005</v>
      </c>
      <c r="H20" s="70">
        <f t="shared" si="2"/>
        <v>13005</v>
      </c>
      <c r="I20" s="87">
        <f>9945+3060</f>
        <v>13005</v>
      </c>
      <c r="J20" s="111"/>
      <c r="K20" s="67"/>
      <c r="L20" s="67"/>
      <c r="M20" s="67"/>
      <c r="N20" s="67"/>
      <c r="O20" s="67"/>
      <c r="P20" s="67"/>
      <c r="Q20" s="67"/>
      <c r="R20" s="67"/>
      <c r="S20" s="67"/>
      <c r="T20" s="67"/>
      <c r="U20" s="67"/>
      <c r="V20" s="67"/>
      <c r="W20" s="67"/>
      <c r="X20" s="67"/>
      <c r="Y20" s="67"/>
      <c r="Z20" s="67"/>
      <c r="AA20" s="67"/>
      <c r="AB20" s="67"/>
      <c r="AC20" s="67"/>
      <c r="AD20" s="67"/>
      <c r="AE20" s="67"/>
      <c r="AF20" s="67"/>
      <c r="AG20" s="67"/>
      <c r="AH20" s="67"/>
      <c r="AI20" s="67"/>
      <c r="AJ20" s="67"/>
      <c r="AK20" s="67"/>
      <c r="AL20" s="67"/>
      <c r="AM20" s="67"/>
      <c r="AN20" s="116"/>
    </row>
    <row r="21" ht="30" customHeight="1" spans="1:40">
      <c r="A21" s="44"/>
      <c r="B21" s="55">
        <v>302</v>
      </c>
      <c r="C21" s="84" t="s">
        <v>158</v>
      </c>
      <c r="D21" s="55">
        <v>110001</v>
      </c>
      <c r="E21" s="104" t="s">
        <v>172</v>
      </c>
      <c r="F21" s="70">
        <f t="shared" si="1"/>
        <v>37304</v>
      </c>
      <c r="G21" s="70">
        <f t="shared" si="1"/>
        <v>37304</v>
      </c>
      <c r="H21" s="70">
        <f t="shared" si="2"/>
        <v>37304</v>
      </c>
      <c r="I21" s="87">
        <v>37304</v>
      </c>
      <c r="J21" s="111"/>
      <c r="K21" s="67"/>
      <c r="L21" s="67"/>
      <c r="M21" s="67"/>
      <c r="N21" s="67"/>
      <c r="O21" s="67"/>
      <c r="P21" s="67"/>
      <c r="Q21" s="67"/>
      <c r="R21" s="67"/>
      <c r="S21" s="67"/>
      <c r="T21" s="67"/>
      <c r="U21" s="67"/>
      <c r="V21" s="67"/>
      <c r="W21" s="67"/>
      <c r="X21" s="67"/>
      <c r="Y21" s="67"/>
      <c r="Z21" s="67"/>
      <c r="AA21" s="67"/>
      <c r="AB21" s="67"/>
      <c r="AC21" s="67"/>
      <c r="AD21" s="67"/>
      <c r="AE21" s="67"/>
      <c r="AF21" s="67"/>
      <c r="AG21" s="67"/>
      <c r="AH21" s="67"/>
      <c r="AI21" s="67"/>
      <c r="AJ21" s="67"/>
      <c r="AK21" s="67"/>
      <c r="AL21" s="67"/>
      <c r="AM21" s="67"/>
      <c r="AN21" s="116"/>
    </row>
    <row r="22" ht="30" customHeight="1" spans="1:40">
      <c r="A22" s="44"/>
      <c r="B22" s="105">
        <v>302</v>
      </c>
      <c r="C22" s="106" t="s">
        <v>173</v>
      </c>
      <c r="D22" s="105">
        <v>110001</v>
      </c>
      <c r="E22" s="104" t="s">
        <v>174</v>
      </c>
      <c r="F22" s="107">
        <f t="shared" si="1"/>
        <v>7000</v>
      </c>
      <c r="G22" s="107">
        <f t="shared" si="1"/>
        <v>7000</v>
      </c>
      <c r="H22" s="107">
        <f t="shared" si="2"/>
        <v>7000</v>
      </c>
      <c r="I22" s="112"/>
      <c r="J22" s="113">
        <v>7000</v>
      </c>
      <c r="K22" s="67"/>
      <c r="L22" s="67"/>
      <c r="M22" s="67"/>
      <c r="N22" s="67"/>
      <c r="O22" s="67"/>
      <c r="P22" s="67"/>
      <c r="Q22" s="67"/>
      <c r="R22" s="67"/>
      <c r="S22" s="67"/>
      <c r="T22" s="67"/>
      <c r="U22" s="67"/>
      <c r="V22" s="67"/>
      <c r="W22" s="67"/>
      <c r="X22" s="67"/>
      <c r="Y22" s="67"/>
      <c r="Z22" s="67"/>
      <c r="AA22" s="67"/>
      <c r="AB22" s="67"/>
      <c r="AC22" s="67"/>
      <c r="AD22" s="67"/>
      <c r="AE22" s="67"/>
      <c r="AF22" s="67"/>
      <c r="AG22" s="67"/>
      <c r="AH22" s="67"/>
      <c r="AI22" s="67"/>
      <c r="AJ22" s="67"/>
      <c r="AK22" s="67"/>
      <c r="AL22" s="67"/>
      <c r="AM22" s="67"/>
      <c r="AN22" s="116"/>
    </row>
    <row r="23" ht="30" customHeight="1" spans="1:40">
      <c r="A23" s="44"/>
      <c r="B23" s="55">
        <v>302</v>
      </c>
      <c r="C23" s="84" t="s">
        <v>96</v>
      </c>
      <c r="D23" s="55">
        <v>110001</v>
      </c>
      <c r="E23" s="104" t="s">
        <v>175</v>
      </c>
      <c r="F23" s="70">
        <f t="shared" si="1"/>
        <v>156060</v>
      </c>
      <c r="G23" s="70">
        <f t="shared" si="1"/>
        <v>156060</v>
      </c>
      <c r="H23" s="70">
        <f t="shared" si="2"/>
        <v>156060</v>
      </c>
      <c r="I23" s="87">
        <f>119340+36720</f>
        <v>156060</v>
      </c>
      <c r="J23" s="70"/>
      <c r="K23" s="67"/>
      <c r="L23" s="67"/>
      <c r="M23" s="67"/>
      <c r="N23" s="67"/>
      <c r="O23" s="67"/>
      <c r="P23" s="67"/>
      <c r="Q23" s="67"/>
      <c r="R23" s="67"/>
      <c r="S23" s="67"/>
      <c r="T23" s="67"/>
      <c r="U23" s="67"/>
      <c r="V23" s="67"/>
      <c r="W23" s="67"/>
      <c r="X23" s="67"/>
      <c r="Y23" s="67"/>
      <c r="Z23" s="67"/>
      <c r="AA23" s="67"/>
      <c r="AB23" s="67"/>
      <c r="AC23" s="67"/>
      <c r="AD23" s="67"/>
      <c r="AE23" s="67"/>
      <c r="AF23" s="67"/>
      <c r="AG23" s="67"/>
      <c r="AH23" s="67"/>
      <c r="AI23" s="67"/>
      <c r="AJ23" s="67"/>
      <c r="AK23" s="67"/>
      <c r="AL23" s="67"/>
      <c r="AM23" s="67"/>
      <c r="AN23" s="116"/>
    </row>
    <row r="24" ht="27" customHeight="1" spans="2:37">
      <c r="B24" s="88">
        <v>302</v>
      </c>
      <c r="C24" s="89" t="s">
        <v>166</v>
      </c>
      <c r="D24" s="55">
        <v>110001</v>
      </c>
      <c r="E24" s="104" t="s">
        <v>176</v>
      </c>
      <c r="F24" s="70">
        <f t="shared" si="1"/>
        <v>5000</v>
      </c>
      <c r="G24" s="70">
        <f t="shared" si="1"/>
        <v>5000</v>
      </c>
      <c r="H24" s="70">
        <f t="shared" si="2"/>
        <v>5000</v>
      </c>
      <c r="I24" s="112"/>
      <c r="J24" s="87">
        <v>5000</v>
      </c>
      <c r="K24" s="114"/>
      <c r="L24" s="114"/>
      <c r="M24" s="114"/>
      <c r="N24" s="114"/>
      <c r="O24" s="114"/>
      <c r="P24" s="114"/>
      <c r="Q24" s="114"/>
      <c r="R24" s="114"/>
      <c r="S24" s="114"/>
      <c r="T24" s="114"/>
      <c r="U24" s="114"/>
      <c r="V24" s="114"/>
      <c r="W24" s="114"/>
      <c r="X24" s="114"/>
      <c r="Y24" s="114"/>
      <c r="Z24" s="114"/>
      <c r="AA24" s="114"/>
      <c r="AB24" s="114"/>
      <c r="AC24" s="114"/>
      <c r="AD24" s="114"/>
      <c r="AE24" s="114"/>
      <c r="AF24" s="114"/>
      <c r="AG24" s="114"/>
      <c r="AH24" s="114"/>
      <c r="AI24" s="114"/>
      <c r="AJ24" s="114"/>
      <c r="AK24" s="114"/>
    </row>
    <row r="25" ht="27" customHeight="1" spans="2:39">
      <c r="B25" s="88">
        <v>302</v>
      </c>
      <c r="C25" s="89" t="s">
        <v>177</v>
      </c>
      <c r="D25" s="55">
        <v>110001</v>
      </c>
      <c r="E25" s="104" t="s">
        <v>178</v>
      </c>
      <c r="F25" s="70">
        <f t="shared" ref="F25:G36" si="3">G25</f>
        <v>5000</v>
      </c>
      <c r="G25" s="70">
        <f t="shared" si="3"/>
        <v>5000</v>
      </c>
      <c r="H25" s="70">
        <f t="shared" si="2"/>
        <v>5000</v>
      </c>
      <c r="I25" s="112"/>
      <c r="J25" s="87">
        <v>5000</v>
      </c>
      <c r="K25" s="114"/>
      <c r="L25" s="114"/>
      <c r="M25" s="114"/>
      <c r="N25" s="114"/>
      <c r="O25" s="114"/>
      <c r="P25" s="114"/>
      <c r="Q25" s="114"/>
      <c r="R25" s="114"/>
      <c r="S25" s="114"/>
      <c r="T25" s="114"/>
      <c r="U25" s="114"/>
      <c r="V25" s="114"/>
      <c r="W25" s="114"/>
      <c r="X25" s="114"/>
      <c r="Y25" s="114"/>
      <c r="Z25" s="114"/>
      <c r="AA25" s="114"/>
      <c r="AB25" s="114"/>
      <c r="AC25" s="114"/>
      <c r="AD25" s="114"/>
      <c r="AE25" s="114"/>
      <c r="AF25" s="114"/>
      <c r="AG25" s="114"/>
      <c r="AH25" s="114"/>
      <c r="AI25" s="114"/>
      <c r="AJ25" s="114"/>
      <c r="AK25" s="114"/>
      <c r="AL25" s="114"/>
      <c r="AM25" s="114"/>
    </row>
    <row r="26" ht="27" customHeight="1" spans="2:39">
      <c r="B26" s="88">
        <v>302</v>
      </c>
      <c r="C26" s="89" t="s">
        <v>179</v>
      </c>
      <c r="D26" s="55">
        <v>110001</v>
      </c>
      <c r="E26" s="104" t="s">
        <v>180</v>
      </c>
      <c r="F26" s="70">
        <f t="shared" si="3"/>
        <v>5000</v>
      </c>
      <c r="G26" s="70">
        <f t="shared" si="3"/>
        <v>5000</v>
      </c>
      <c r="H26" s="70">
        <f t="shared" si="2"/>
        <v>5000</v>
      </c>
      <c r="I26" s="112"/>
      <c r="J26" s="87">
        <v>5000</v>
      </c>
      <c r="K26" s="114"/>
      <c r="L26" s="114"/>
      <c r="M26" s="114"/>
      <c r="N26" s="114"/>
      <c r="O26" s="114"/>
      <c r="P26" s="114"/>
      <c r="Q26" s="114"/>
      <c r="R26" s="114"/>
      <c r="S26" s="114"/>
      <c r="T26" s="114"/>
      <c r="U26" s="114"/>
      <c r="V26" s="114"/>
      <c r="W26" s="114"/>
      <c r="X26" s="114"/>
      <c r="Y26" s="114"/>
      <c r="Z26" s="114"/>
      <c r="AA26" s="114"/>
      <c r="AB26" s="114"/>
      <c r="AC26" s="114"/>
      <c r="AD26" s="114"/>
      <c r="AE26" s="114"/>
      <c r="AF26" s="114"/>
      <c r="AG26" s="114"/>
      <c r="AH26" s="114"/>
      <c r="AI26" s="114"/>
      <c r="AJ26" s="114"/>
      <c r="AK26" s="114"/>
      <c r="AL26" s="114"/>
      <c r="AM26" s="114"/>
    </row>
    <row r="27" ht="27" customHeight="1" spans="2:39">
      <c r="B27" s="88">
        <v>302</v>
      </c>
      <c r="C27" s="89" t="s">
        <v>181</v>
      </c>
      <c r="D27" s="55">
        <v>110001</v>
      </c>
      <c r="E27" s="104" t="s">
        <v>182</v>
      </c>
      <c r="F27" s="70">
        <f t="shared" si="3"/>
        <v>7600</v>
      </c>
      <c r="G27" s="70">
        <f t="shared" si="3"/>
        <v>7600</v>
      </c>
      <c r="H27" s="70">
        <f t="shared" si="2"/>
        <v>7600</v>
      </c>
      <c r="I27" s="87">
        <f>6000+1600</f>
        <v>7600</v>
      </c>
      <c r="J27" s="112"/>
      <c r="K27" s="114"/>
      <c r="L27" s="114"/>
      <c r="M27" s="114"/>
      <c r="N27" s="114"/>
      <c r="O27" s="114"/>
      <c r="P27" s="114"/>
      <c r="Q27" s="114"/>
      <c r="R27" s="114"/>
      <c r="S27" s="114"/>
      <c r="T27" s="114"/>
      <c r="U27" s="114"/>
      <c r="V27" s="114"/>
      <c r="W27" s="114"/>
      <c r="X27" s="114"/>
      <c r="Y27" s="114"/>
      <c r="Z27" s="114"/>
      <c r="AA27" s="114"/>
      <c r="AB27" s="114"/>
      <c r="AC27" s="114"/>
      <c r="AD27" s="114"/>
      <c r="AE27" s="114"/>
      <c r="AF27" s="114"/>
      <c r="AG27" s="114"/>
      <c r="AH27" s="114"/>
      <c r="AI27" s="114"/>
      <c r="AJ27" s="114"/>
      <c r="AK27" s="114"/>
      <c r="AL27" s="114"/>
      <c r="AM27" s="114"/>
    </row>
    <row r="28" ht="27" customHeight="1" spans="2:39">
      <c r="B28" s="88">
        <v>302</v>
      </c>
      <c r="C28" s="89" t="s">
        <v>183</v>
      </c>
      <c r="D28" s="55">
        <v>110001</v>
      </c>
      <c r="E28" s="104" t="s">
        <v>184</v>
      </c>
      <c r="F28" s="70">
        <f t="shared" si="3"/>
        <v>48883.23</v>
      </c>
      <c r="G28" s="70">
        <f t="shared" si="3"/>
        <v>48883.23</v>
      </c>
      <c r="H28" s="70">
        <f t="shared" si="2"/>
        <v>48883.23</v>
      </c>
      <c r="I28" s="87">
        <f>40706.5+8176.73</f>
        <v>48883.23</v>
      </c>
      <c r="J28" s="112"/>
      <c r="K28" s="114"/>
      <c r="L28" s="114"/>
      <c r="M28" s="114"/>
      <c r="N28" s="114"/>
      <c r="O28" s="114"/>
      <c r="P28" s="114"/>
      <c r="Q28" s="114"/>
      <c r="R28" s="114"/>
      <c r="S28" s="114"/>
      <c r="T28" s="114"/>
      <c r="U28" s="114"/>
      <c r="V28" s="114"/>
      <c r="W28" s="114"/>
      <c r="X28" s="114"/>
      <c r="Y28" s="114"/>
      <c r="Z28" s="114"/>
      <c r="AA28" s="114"/>
      <c r="AB28" s="114"/>
      <c r="AC28" s="114"/>
      <c r="AD28" s="114"/>
      <c r="AE28" s="114"/>
      <c r="AF28" s="114"/>
      <c r="AG28" s="114"/>
      <c r="AH28" s="114"/>
      <c r="AI28" s="114"/>
      <c r="AJ28" s="114"/>
      <c r="AK28" s="114"/>
      <c r="AL28" s="114"/>
      <c r="AM28" s="114"/>
    </row>
    <row r="29" ht="27" customHeight="1" spans="2:39">
      <c r="B29" s="88">
        <v>302</v>
      </c>
      <c r="C29" s="89" t="s">
        <v>185</v>
      </c>
      <c r="D29" s="55">
        <v>110001</v>
      </c>
      <c r="E29" s="104" t="s">
        <v>186</v>
      </c>
      <c r="F29" s="70">
        <f t="shared" si="3"/>
        <v>37526.26</v>
      </c>
      <c r="G29" s="70">
        <f t="shared" si="3"/>
        <v>37526.26</v>
      </c>
      <c r="H29" s="70">
        <f t="shared" si="2"/>
        <v>37526.26</v>
      </c>
      <c r="I29" s="87">
        <f>33670.66+3855.6</f>
        <v>37526.26</v>
      </c>
      <c r="J29" s="112"/>
      <c r="K29" s="114"/>
      <c r="L29" s="114"/>
      <c r="M29" s="114"/>
      <c r="N29" s="114"/>
      <c r="O29" s="114"/>
      <c r="P29" s="114"/>
      <c r="Q29" s="114"/>
      <c r="R29" s="114"/>
      <c r="S29" s="114"/>
      <c r="T29" s="114"/>
      <c r="U29" s="114"/>
      <c r="V29" s="114"/>
      <c r="W29" s="114"/>
      <c r="X29" s="114"/>
      <c r="Y29" s="114"/>
      <c r="Z29" s="114"/>
      <c r="AA29" s="114"/>
      <c r="AB29" s="114"/>
      <c r="AC29" s="114"/>
      <c r="AD29" s="114"/>
      <c r="AE29" s="114"/>
      <c r="AF29" s="114"/>
      <c r="AG29" s="114"/>
      <c r="AH29" s="114"/>
      <c r="AI29" s="114"/>
      <c r="AJ29" s="114"/>
      <c r="AK29" s="114"/>
      <c r="AL29" s="114"/>
      <c r="AM29" s="114"/>
    </row>
    <row r="30" ht="27" customHeight="1" spans="2:39">
      <c r="B30" s="88">
        <v>302</v>
      </c>
      <c r="C30" s="89" t="s">
        <v>187</v>
      </c>
      <c r="D30" s="55">
        <v>110001</v>
      </c>
      <c r="E30" s="104" t="s">
        <v>188</v>
      </c>
      <c r="F30" s="70">
        <f t="shared" si="3"/>
        <v>32400</v>
      </c>
      <c r="G30" s="70">
        <f t="shared" si="3"/>
        <v>32400</v>
      </c>
      <c r="H30" s="70">
        <f t="shared" si="2"/>
        <v>32400</v>
      </c>
      <c r="I30" s="87">
        <v>32400</v>
      </c>
      <c r="J30" s="112"/>
      <c r="K30" s="114"/>
      <c r="L30" s="114"/>
      <c r="M30" s="114"/>
      <c r="N30" s="114"/>
      <c r="O30" s="114"/>
      <c r="P30" s="114"/>
      <c r="Q30" s="114"/>
      <c r="R30" s="114"/>
      <c r="S30" s="114"/>
      <c r="T30" s="114"/>
      <c r="U30" s="114"/>
      <c r="V30" s="114"/>
      <c r="W30" s="114"/>
      <c r="X30" s="114"/>
      <c r="Y30" s="114"/>
      <c r="Z30" s="114"/>
      <c r="AA30" s="114"/>
      <c r="AB30" s="114"/>
      <c r="AC30" s="114"/>
      <c r="AD30" s="114"/>
      <c r="AE30" s="114"/>
      <c r="AF30" s="114"/>
      <c r="AG30" s="114"/>
      <c r="AH30" s="114"/>
      <c r="AI30" s="114"/>
      <c r="AJ30" s="114"/>
      <c r="AK30" s="114"/>
      <c r="AL30" s="114"/>
      <c r="AM30" s="114"/>
    </row>
    <row r="31" ht="27" customHeight="1" spans="2:39">
      <c r="B31" s="88">
        <v>302</v>
      </c>
      <c r="C31" s="89" t="s">
        <v>189</v>
      </c>
      <c r="D31" s="55">
        <v>110001</v>
      </c>
      <c r="E31" s="104" t="s">
        <v>190</v>
      </c>
      <c r="F31" s="70">
        <f t="shared" si="3"/>
        <v>151800</v>
      </c>
      <c r="G31" s="70">
        <f t="shared" si="3"/>
        <v>151800</v>
      </c>
      <c r="H31" s="70">
        <f t="shared" si="2"/>
        <v>151800</v>
      </c>
      <c r="I31" s="87">
        <v>151800</v>
      </c>
      <c r="J31" s="112"/>
      <c r="K31" s="114"/>
      <c r="L31" s="114"/>
      <c r="M31" s="114"/>
      <c r="N31" s="114"/>
      <c r="O31" s="114"/>
      <c r="P31" s="114"/>
      <c r="Q31" s="114"/>
      <c r="R31" s="114"/>
      <c r="S31" s="114"/>
      <c r="T31" s="114"/>
      <c r="U31" s="114"/>
      <c r="V31" s="114"/>
      <c r="W31" s="114"/>
      <c r="X31" s="114"/>
      <c r="Y31" s="114"/>
      <c r="Z31" s="114"/>
      <c r="AA31" s="114"/>
      <c r="AB31" s="114"/>
      <c r="AC31" s="114"/>
      <c r="AD31" s="114"/>
      <c r="AE31" s="114"/>
      <c r="AF31" s="114"/>
      <c r="AG31" s="114"/>
      <c r="AH31" s="114"/>
      <c r="AI31" s="114"/>
      <c r="AJ31" s="114"/>
      <c r="AK31" s="114"/>
      <c r="AL31" s="114"/>
      <c r="AM31" s="114"/>
    </row>
    <row r="32" ht="27" customHeight="1" spans="2:39">
      <c r="B32" s="88">
        <v>302</v>
      </c>
      <c r="C32" s="89" t="s">
        <v>101</v>
      </c>
      <c r="D32" s="55">
        <v>110001</v>
      </c>
      <c r="E32" s="104" t="s">
        <v>191</v>
      </c>
      <c r="F32" s="70">
        <f t="shared" si="3"/>
        <v>114383.19</v>
      </c>
      <c r="G32" s="70">
        <f t="shared" si="3"/>
        <v>114383.19</v>
      </c>
      <c r="H32" s="70">
        <f t="shared" si="2"/>
        <v>114383.19</v>
      </c>
      <c r="I32" s="87">
        <v>114383.19</v>
      </c>
      <c r="J32" s="112"/>
      <c r="K32" s="114"/>
      <c r="L32" s="114"/>
      <c r="M32" s="114"/>
      <c r="N32" s="114"/>
      <c r="O32" s="114"/>
      <c r="P32" s="114"/>
      <c r="Q32" s="114"/>
      <c r="R32" s="114"/>
      <c r="S32" s="114"/>
      <c r="T32" s="114"/>
      <c r="U32" s="114"/>
      <c r="V32" s="114"/>
      <c r="W32" s="114"/>
      <c r="X32" s="114"/>
      <c r="Y32" s="114"/>
      <c r="Z32" s="114"/>
      <c r="AA32" s="114"/>
      <c r="AB32" s="114"/>
      <c r="AC32" s="114"/>
      <c r="AD32" s="114"/>
      <c r="AE32" s="114"/>
      <c r="AF32" s="114"/>
      <c r="AG32" s="114"/>
      <c r="AH32" s="114"/>
      <c r="AI32" s="114"/>
      <c r="AJ32" s="114"/>
      <c r="AK32" s="114"/>
      <c r="AL32" s="114"/>
      <c r="AM32" s="114"/>
    </row>
    <row r="33" ht="27" customHeight="1" spans="2:39">
      <c r="B33" s="88">
        <v>303</v>
      </c>
      <c r="C33" s="89" t="s">
        <v>86</v>
      </c>
      <c r="D33" s="55">
        <v>110001</v>
      </c>
      <c r="E33" s="104" t="s">
        <v>192</v>
      </c>
      <c r="F33" s="70">
        <f t="shared" si="3"/>
        <v>153783</v>
      </c>
      <c r="G33" s="70">
        <f t="shared" si="3"/>
        <v>153783</v>
      </c>
      <c r="H33" s="70">
        <f t="shared" si="2"/>
        <v>153783</v>
      </c>
      <c r="I33" s="87">
        <v>153783</v>
      </c>
      <c r="J33" s="112"/>
      <c r="K33" s="114"/>
      <c r="L33" s="114"/>
      <c r="M33" s="114"/>
      <c r="N33" s="114"/>
      <c r="O33" s="114"/>
      <c r="P33" s="114"/>
      <c r="Q33" s="114"/>
      <c r="R33" s="114"/>
      <c r="S33" s="114"/>
      <c r="T33" s="114"/>
      <c r="U33" s="114"/>
      <c r="V33" s="114"/>
      <c r="W33" s="114"/>
      <c r="X33" s="114"/>
      <c r="Y33" s="114"/>
      <c r="Z33" s="114"/>
      <c r="AA33" s="114"/>
      <c r="AB33" s="114"/>
      <c r="AC33" s="114"/>
      <c r="AD33" s="114"/>
      <c r="AE33" s="114"/>
      <c r="AF33" s="114"/>
      <c r="AG33" s="114"/>
      <c r="AH33" s="114"/>
      <c r="AI33" s="114"/>
      <c r="AJ33" s="114"/>
      <c r="AK33" s="114"/>
      <c r="AL33" s="114"/>
      <c r="AM33" s="114"/>
    </row>
    <row r="34" ht="27" customHeight="1" spans="2:39">
      <c r="B34" s="88">
        <v>303</v>
      </c>
      <c r="C34" s="89" t="s">
        <v>88</v>
      </c>
      <c r="D34" s="55">
        <v>110001</v>
      </c>
      <c r="E34" s="104" t="s">
        <v>193</v>
      </c>
      <c r="F34" s="70">
        <f t="shared" si="3"/>
        <v>2328</v>
      </c>
      <c r="G34" s="70">
        <f t="shared" si="3"/>
        <v>2328</v>
      </c>
      <c r="H34" s="70">
        <f t="shared" si="2"/>
        <v>2328</v>
      </c>
      <c r="I34" s="87">
        <v>2328</v>
      </c>
      <c r="J34" s="112"/>
      <c r="K34" s="114"/>
      <c r="L34" s="114"/>
      <c r="M34" s="114"/>
      <c r="N34" s="114"/>
      <c r="O34" s="114"/>
      <c r="P34" s="114"/>
      <c r="Q34" s="114"/>
      <c r="R34" s="114"/>
      <c r="S34" s="114"/>
      <c r="T34" s="114"/>
      <c r="U34" s="114"/>
      <c r="V34" s="114"/>
      <c r="W34" s="114"/>
      <c r="X34" s="114"/>
      <c r="Y34" s="114"/>
      <c r="Z34" s="114"/>
      <c r="AA34" s="114"/>
      <c r="AB34" s="114"/>
      <c r="AC34" s="114"/>
      <c r="AD34" s="114"/>
      <c r="AE34" s="114"/>
      <c r="AF34" s="114"/>
      <c r="AG34" s="114"/>
      <c r="AH34" s="114"/>
      <c r="AI34" s="114"/>
      <c r="AJ34" s="114"/>
      <c r="AK34" s="114"/>
      <c r="AL34" s="114"/>
      <c r="AM34" s="114"/>
    </row>
    <row r="35" ht="27" customHeight="1" spans="2:39">
      <c r="B35" s="88">
        <v>303</v>
      </c>
      <c r="C35" s="89" t="s">
        <v>84</v>
      </c>
      <c r="D35" s="55">
        <v>110001</v>
      </c>
      <c r="E35" s="104" t="s">
        <v>194</v>
      </c>
      <c r="F35" s="70">
        <f t="shared" si="3"/>
        <v>544639</v>
      </c>
      <c r="G35" s="70">
        <f t="shared" si="3"/>
        <v>544639</v>
      </c>
      <c r="H35" s="70">
        <f t="shared" si="2"/>
        <v>544639</v>
      </c>
      <c r="I35" s="87">
        <v>544639</v>
      </c>
      <c r="J35" s="112"/>
      <c r="K35" s="114"/>
      <c r="L35" s="114"/>
      <c r="M35" s="114"/>
      <c r="N35" s="114"/>
      <c r="O35" s="114"/>
      <c r="P35" s="114"/>
      <c r="Q35" s="114"/>
      <c r="R35" s="114"/>
      <c r="S35" s="114"/>
      <c r="T35" s="114"/>
      <c r="U35" s="114"/>
      <c r="V35" s="114"/>
      <c r="W35" s="114"/>
      <c r="X35" s="114"/>
      <c r="Y35" s="114"/>
      <c r="Z35" s="114"/>
      <c r="AA35" s="114"/>
      <c r="AB35" s="114"/>
      <c r="AC35" s="114"/>
      <c r="AD35" s="114"/>
      <c r="AE35" s="114"/>
      <c r="AF35" s="114"/>
      <c r="AG35" s="114"/>
      <c r="AH35" s="114"/>
      <c r="AI35" s="114"/>
      <c r="AJ35" s="114"/>
      <c r="AK35" s="114"/>
      <c r="AL35" s="114"/>
      <c r="AM35" s="114"/>
    </row>
    <row r="36" ht="27" customHeight="1" spans="2:39">
      <c r="B36" s="88">
        <v>303</v>
      </c>
      <c r="C36" s="89" t="s">
        <v>158</v>
      </c>
      <c r="D36" s="55">
        <v>110001</v>
      </c>
      <c r="E36" s="104" t="s">
        <v>195</v>
      </c>
      <c r="F36" s="70">
        <f t="shared" si="3"/>
        <v>11200</v>
      </c>
      <c r="G36" s="70">
        <f t="shared" si="3"/>
        <v>11200</v>
      </c>
      <c r="H36" s="70">
        <f t="shared" si="2"/>
        <v>11200</v>
      </c>
      <c r="I36" s="87">
        <v>11200</v>
      </c>
      <c r="J36" s="112"/>
      <c r="K36" s="114"/>
      <c r="L36" s="114"/>
      <c r="M36" s="114"/>
      <c r="N36" s="114"/>
      <c r="O36" s="114"/>
      <c r="P36" s="114"/>
      <c r="Q36" s="114"/>
      <c r="R36" s="114"/>
      <c r="S36" s="114"/>
      <c r="T36" s="114"/>
      <c r="U36" s="114"/>
      <c r="V36" s="114"/>
      <c r="W36" s="114"/>
      <c r="X36" s="114"/>
      <c r="Y36" s="114"/>
      <c r="Z36" s="114"/>
      <c r="AA36" s="114"/>
      <c r="AB36" s="114"/>
      <c r="AC36" s="114"/>
      <c r="AD36" s="114"/>
      <c r="AE36" s="114"/>
      <c r="AF36" s="114"/>
      <c r="AG36" s="114"/>
      <c r="AH36" s="114"/>
      <c r="AI36" s="114"/>
      <c r="AJ36" s="114"/>
      <c r="AK36" s="114"/>
      <c r="AL36" s="114"/>
      <c r="AM36" s="114"/>
    </row>
    <row r="37" ht="27" customHeight="1"/>
    <row r="38" ht="27" customHeight="1"/>
  </sheetData>
  <mergeCells count="23">
    <mergeCell ref="B2:AM2"/>
    <mergeCell ref="AK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9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E19"/>
  <sheetViews>
    <sheetView workbookViewId="0">
      <pane ySplit="1" topLeftCell="A2" activePane="bottomLeft" state="frozen"/>
      <selection/>
      <selection pane="bottomLeft" activeCell="E11" sqref="E11"/>
    </sheetView>
  </sheetViews>
  <sheetFormatPr defaultColWidth="10" defaultRowHeight="14"/>
  <cols>
    <col min="1" max="1" width="1.5" style="41" customWidth="1"/>
    <col min="2" max="4" width="6.12727272727273" style="41" customWidth="1"/>
    <col min="5" max="5" width="41" style="41" customWidth="1"/>
    <col min="6" max="6" width="16.3727272727273" style="41" customWidth="1"/>
    <col min="7" max="7" width="24.8727272727273" style="41" customWidth="1"/>
    <col min="8" max="108" width="16.3727272727273" style="41" customWidth="1"/>
    <col min="109" max="109" width="1.5" style="41" customWidth="1"/>
    <col min="110" max="111" width="9.75454545454545" style="41" customWidth="1"/>
    <col min="112" max="16384" width="10" style="41"/>
  </cols>
  <sheetData>
    <row r="1" ht="16.35" customHeight="1" spans="1:109">
      <c r="A1" s="42"/>
      <c r="B1" s="91"/>
      <c r="C1" s="91"/>
      <c r="D1" s="91"/>
      <c r="E1" s="44"/>
      <c r="G1" s="92"/>
      <c r="H1" s="58" t="s">
        <v>196</v>
      </c>
      <c r="I1" s="92"/>
      <c r="J1" s="92"/>
      <c r="K1" s="92"/>
      <c r="L1" s="92"/>
      <c r="M1" s="92"/>
      <c r="N1" s="92"/>
      <c r="O1" s="92"/>
      <c r="P1" s="92"/>
      <c r="Q1" s="92"/>
      <c r="R1" s="92"/>
      <c r="S1" s="92"/>
      <c r="T1" s="92"/>
      <c r="U1" s="92"/>
      <c r="V1" s="92"/>
      <c r="W1" s="92"/>
      <c r="X1" s="92"/>
      <c r="Y1" s="92"/>
      <c r="Z1" s="92"/>
      <c r="AA1" s="92"/>
      <c r="AB1" s="92"/>
      <c r="AC1" s="92"/>
      <c r="AD1" s="92"/>
      <c r="AE1" s="92"/>
      <c r="AF1" s="92"/>
      <c r="AG1" s="92"/>
      <c r="AH1" s="92"/>
      <c r="AI1" s="92"/>
      <c r="AJ1" s="92"/>
      <c r="AK1" s="92"/>
      <c r="AL1" s="92"/>
      <c r="AM1" s="92"/>
      <c r="AN1" s="92"/>
      <c r="AO1" s="92"/>
      <c r="AP1" s="92"/>
      <c r="AQ1" s="92"/>
      <c r="AR1" s="92"/>
      <c r="AS1" s="92"/>
      <c r="AT1" s="92"/>
      <c r="AU1" s="92"/>
      <c r="AV1" s="92"/>
      <c r="AW1" s="92"/>
      <c r="AX1" s="92"/>
      <c r="AY1" s="92"/>
      <c r="AZ1" s="92"/>
      <c r="BA1" s="92"/>
      <c r="BB1" s="92"/>
      <c r="BC1" s="92"/>
      <c r="BD1" s="92"/>
      <c r="BE1" s="92"/>
      <c r="BF1" s="92"/>
      <c r="BG1" s="92"/>
      <c r="BH1" s="92"/>
      <c r="BI1" s="92"/>
      <c r="BJ1" s="92"/>
      <c r="BK1" s="92"/>
      <c r="BL1" s="92"/>
      <c r="BM1" s="92"/>
      <c r="BN1" s="92"/>
      <c r="BO1" s="92"/>
      <c r="BP1" s="92"/>
      <c r="BQ1" s="92"/>
      <c r="BR1" s="92"/>
      <c r="BS1" s="92"/>
      <c r="BT1" s="92"/>
      <c r="BU1" s="92"/>
      <c r="BV1" s="92"/>
      <c r="BW1" s="92"/>
      <c r="BX1" s="92"/>
      <c r="BY1" s="92"/>
      <c r="BZ1" s="92"/>
      <c r="CA1" s="92"/>
      <c r="CB1" s="92"/>
      <c r="CC1" s="92"/>
      <c r="CD1" s="92"/>
      <c r="CE1" s="92"/>
      <c r="CF1" s="92"/>
      <c r="CG1" s="92"/>
      <c r="CH1" s="92"/>
      <c r="CI1" s="92"/>
      <c r="CJ1" s="92"/>
      <c r="CK1" s="92"/>
      <c r="CL1" s="92"/>
      <c r="CM1" s="92"/>
      <c r="CN1" s="92"/>
      <c r="CO1" s="92"/>
      <c r="CP1" s="92"/>
      <c r="CQ1" s="92"/>
      <c r="CR1" s="92"/>
      <c r="CS1" s="92"/>
      <c r="CT1" s="92"/>
      <c r="CU1" s="92"/>
      <c r="CV1" s="92"/>
      <c r="CW1" s="92"/>
      <c r="CX1" s="92"/>
      <c r="CY1" s="92"/>
      <c r="CZ1" s="92"/>
      <c r="DA1" s="92"/>
      <c r="DB1" s="92"/>
      <c r="DC1" s="92"/>
      <c r="DD1" s="92"/>
      <c r="DE1" s="49"/>
    </row>
    <row r="2" ht="21" spans="2:8">
      <c r="B2" s="46" t="s">
        <v>197</v>
      </c>
      <c r="C2" s="46"/>
      <c r="D2" s="46"/>
      <c r="E2" s="46"/>
      <c r="F2" s="46"/>
      <c r="G2" s="46"/>
      <c r="H2" s="46"/>
    </row>
    <row r="3" spans="2:8">
      <c r="B3" s="48" t="s">
        <v>5</v>
      </c>
      <c r="C3" s="48"/>
      <c r="D3" s="48"/>
      <c r="E3" s="48"/>
      <c r="F3" s="47"/>
      <c r="H3" s="72" t="s">
        <v>6</v>
      </c>
    </row>
    <row r="4" ht="27" customHeight="1" spans="2:8">
      <c r="B4" s="50" t="s">
        <v>9</v>
      </c>
      <c r="C4" s="50"/>
      <c r="D4" s="50"/>
      <c r="E4" s="50"/>
      <c r="F4" s="50" t="s">
        <v>59</v>
      </c>
      <c r="G4" s="67" t="s">
        <v>198</v>
      </c>
      <c r="H4" s="67" t="s">
        <v>148</v>
      </c>
    </row>
    <row r="5" spans="2:8">
      <c r="B5" s="50" t="s">
        <v>70</v>
      </c>
      <c r="C5" s="50"/>
      <c r="D5" s="50"/>
      <c r="E5" s="50" t="s">
        <v>149</v>
      </c>
      <c r="F5" s="50"/>
      <c r="G5" s="67"/>
      <c r="H5" s="67"/>
    </row>
    <row r="6" spans="2:8">
      <c r="B6" s="50" t="s">
        <v>73</v>
      </c>
      <c r="C6" s="50" t="s">
        <v>74</v>
      </c>
      <c r="D6" s="50" t="s">
        <v>75</v>
      </c>
      <c r="E6" s="50"/>
      <c r="F6" s="50"/>
      <c r="G6" s="67"/>
      <c r="H6" s="67"/>
    </row>
    <row r="7" ht="18" customHeight="1" spans="2:8">
      <c r="B7" s="50"/>
      <c r="C7" s="50"/>
      <c r="D7" s="50"/>
      <c r="E7" s="50" t="s">
        <v>76</v>
      </c>
      <c r="F7" s="53">
        <f>SUM(F8:F19)</f>
        <v>5026195.02</v>
      </c>
      <c r="G7" s="53">
        <f>SUM(G8:G19)</f>
        <v>5026195.02</v>
      </c>
      <c r="H7" s="53"/>
    </row>
    <row r="8" ht="18" customHeight="1" spans="2:8">
      <c r="B8" s="55">
        <v>201</v>
      </c>
      <c r="C8" s="55">
        <v>11</v>
      </c>
      <c r="D8" s="84" t="s">
        <v>84</v>
      </c>
      <c r="E8" s="93" t="s">
        <v>85</v>
      </c>
      <c r="F8" s="70">
        <f>G8+H8</f>
        <v>34000</v>
      </c>
      <c r="G8" s="87">
        <v>34000</v>
      </c>
      <c r="H8" s="53"/>
    </row>
    <row r="9" ht="18" customHeight="1" spans="2:8">
      <c r="B9" s="55">
        <v>201</v>
      </c>
      <c r="C9" s="55">
        <v>31</v>
      </c>
      <c r="D9" s="84" t="s">
        <v>86</v>
      </c>
      <c r="E9" s="93" t="s">
        <v>87</v>
      </c>
      <c r="F9" s="70">
        <f t="shared" ref="F9:F19" si="0">G9+H9</f>
        <v>2708772.18</v>
      </c>
      <c r="G9" s="87">
        <v>2708772.18</v>
      </c>
      <c r="H9" s="53"/>
    </row>
    <row r="10" ht="18" customHeight="1" spans="2:8">
      <c r="B10" s="55">
        <v>201</v>
      </c>
      <c r="C10" s="55">
        <v>31</v>
      </c>
      <c r="D10" s="84" t="s">
        <v>88</v>
      </c>
      <c r="E10" s="93" t="s">
        <v>89</v>
      </c>
      <c r="F10" s="70">
        <f t="shared" si="0"/>
        <v>17000</v>
      </c>
      <c r="G10" s="87">
        <v>17000</v>
      </c>
      <c r="H10" s="53"/>
    </row>
    <row r="11" ht="18" customHeight="1" spans="2:8">
      <c r="B11" s="55">
        <v>201</v>
      </c>
      <c r="C11" s="55">
        <v>31</v>
      </c>
      <c r="D11" s="84" t="s">
        <v>90</v>
      </c>
      <c r="E11" s="93" t="s">
        <v>91</v>
      </c>
      <c r="F11" s="70">
        <f t="shared" si="0"/>
        <v>487060.33</v>
      </c>
      <c r="G11" s="87">
        <v>487060.33</v>
      </c>
      <c r="H11" s="53"/>
    </row>
    <row r="12" ht="18" customHeight="1" spans="2:8">
      <c r="B12" s="55">
        <v>208</v>
      </c>
      <c r="C12" s="84" t="s">
        <v>84</v>
      </c>
      <c r="D12" s="84" t="s">
        <v>86</v>
      </c>
      <c r="E12" s="93" t="s">
        <v>92</v>
      </c>
      <c r="F12" s="70">
        <f t="shared" si="0"/>
        <v>792368.94</v>
      </c>
      <c r="G12" s="87">
        <v>792368.94</v>
      </c>
      <c r="H12" s="53"/>
    </row>
    <row r="13" ht="18" customHeight="1" spans="2:8">
      <c r="B13" s="55">
        <v>208</v>
      </c>
      <c r="C13" s="84" t="s">
        <v>84</v>
      </c>
      <c r="D13" s="84" t="s">
        <v>84</v>
      </c>
      <c r="E13" s="93" t="s">
        <v>94</v>
      </c>
      <c r="F13" s="70">
        <f t="shared" si="0"/>
        <v>370868.43</v>
      </c>
      <c r="G13" s="87">
        <v>370868.43</v>
      </c>
      <c r="H13" s="53"/>
    </row>
    <row r="14" ht="18" customHeight="1" spans="2:8">
      <c r="B14" s="55">
        <v>208</v>
      </c>
      <c r="C14" s="84" t="s">
        <v>93</v>
      </c>
      <c r="D14" s="84" t="s">
        <v>86</v>
      </c>
      <c r="E14" s="93" t="s">
        <v>95</v>
      </c>
      <c r="F14" s="70">
        <f t="shared" si="0"/>
        <v>35166</v>
      </c>
      <c r="G14" s="87">
        <v>35166</v>
      </c>
      <c r="H14" s="53"/>
    </row>
    <row r="15" ht="18" customHeight="1" spans="2:8">
      <c r="B15" s="88">
        <v>210</v>
      </c>
      <c r="C15" s="89" t="s">
        <v>96</v>
      </c>
      <c r="D15" s="89" t="s">
        <v>86</v>
      </c>
      <c r="E15" s="93" t="s">
        <v>97</v>
      </c>
      <c r="F15" s="70">
        <f t="shared" si="0"/>
        <v>161621.39</v>
      </c>
      <c r="G15" s="87">
        <v>161621.39</v>
      </c>
      <c r="H15" s="53"/>
    </row>
    <row r="16" ht="18" customHeight="1" spans="2:8">
      <c r="B16" s="88">
        <v>210</v>
      </c>
      <c r="C16" s="89" t="s">
        <v>96</v>
      </c>
      <c r="D16" s="89" t="s">
        <v>88</v>
      </c>
      <c r="E16" s="93" t="s">
        <v>98</v>
      </c>
      <c r="F16" s="70">
        <f t="shared" si="0"/>
        <v>31480.42</v>
      </c>
      <c r="G16" s="87">
        <v>31480.42</v>
      </c>
      <c r="H16" s="94"/>
    </row>
    <row r="17" ht="18" customHeight="1" spans="2:8">
      <c r="B17" s="88">
        <v>210</v>
      </c>
      <c r="C17" s="89" t="s">
        <v>96</v>
      </c>
      <c r="D17" s="89" t="s">
        <v>99</v>
      </c>
      <c r="E17" s="93" t="s">
        <v>100</v>
      </c>
      <c r="F17" s="70">
        <f t="shared" si="0"/>
        <v>13600</v>
      </c>
      <c r="G17" s="87">
        <v>13600</v>
      </c>
      <c r="H17" s="94"/>
    </row>
    <row r="18" ht="18" customHeight="1" spans="2:8">
      <c r="B18" s="88">
        <v>210</v>
      </c>
      <c r="C18" s="89" t="s">
        <v>96</v>
      </c>
      <c r="D18" s="89" t="s">
        <v>101</v>
      </c>
      <c r="E18" s="93" t="s">
        <v>102</v>
      </c>
      <c r="F18" s="70">
        <f t="shared" si="0"/>
        <v>73319.45</v>
      </c>
      <c r="G18" s="87">
        <v>73319.45</v>
      </c>
      <c r="H18" s="94"/>
    </row>
    <row r="19" ht="18" customHeight="1" spans="2:8">
      <c r="B19" s="88">
        <v>221</v>
      </c>
      <c r="C19" s="89" t="s">
        <v>88</v>
      </c>
      <c r="D19" s="89" t="s">
        <v>86</v>
      </c>
      <c r="E19" s="93" t="s">
        <v>103</v>
      </c>
      <c r="F19" s="70">
        <f t="shared" si="0"/>
        <v>300937.88</v>
      </c>
      <c r="G19" s="87">
        <v>300937.88</v>
      </c>
      <c r="H19" s="94"/>
    </row>
  </sheetData>
  <mergeCells count="9">
    <mergeCell ref="B1:D1"/>
    <mergeCell ref="B2:H2"/>
    <mergeCell ref="B3:E3"/>
    <mergeCell ref="B4:E4"/>
    <mergeCell ref="B5:D5"/>
    <mergeCell ref="E5:E6"/>
    <mergeCell ref="F4:F6"/>
    <mergeCell ref="G4:G6"/>
    <mergeCell ref="H4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6"/>
  <sheetViews>
    <sheetView workbookViewId="0">
      <pane ySplit="6" topLeftCell="A7" activePane="bottomLeft" state="frozen"/>
      <selection/>
      <selection pane="bottomLeft" activeCell="E10" sqref="E10"/>
    </sheetView>
  </sheetViews>
  <sheetFormatPr defaultColWidth="10" defaultRowHeight="14"/>
  <cols>
    <col min="1" max="1" width="1.5" customWidth="1"/>
    <col min="2" max="4" width="9.25454545454545" customWidth="1"/>
    <col min="5" max="5" width="44.5" customWidth="1"/>
    <col min="6" max="8" width="21.6272727272727" customWidth="1"/>
    <col min="9" max="9" width="1.5" customWidth="1"/>
    <col min="10" max="10" width="9.75454545454545" customWidth="1"/>
  </cols>
  <sheetData>
    <row r="1" ht="24.95" customHeight="1" spans="1:9">
      <c r="A1" s="75"/>
      <c r="B1" s="1"/>
      <c r="C1" s="1"/>
      <c r="D1" s="1"/>
      <c r="E1" s="76"/>
      <c r="F1" s="77"/>
      <c r="G1" s="77"/>
      <c r="H1" s="78" t="s">
        <v>199</v>
      </c>
      <c r="I1" s="90"/>
    </row>
    <row r="2" ht="22.9" customHeight="1" spans="1:9">
      <c r="A2" s="77"/>
      <c r="B2" s="79" t="s">
        <v>200</v>
      </c>
      <c r="C2" s="79"/>
      <c r="D2" s="79"/>
      <c r="E2" s="79"/>
      <c r="F2" s="79"/>
      <c r="G2" s="79"/>
      <c r="H2" s="79"/>
      <c r="I2" s="90"/>
    </row>
    <row r="3" ht="19.5" customHeight="1" spans="1:9">
      <c r="A3" s="80"/>
      <c r="B3" s="81" t="s">
        <v>5</v>
      </c>
      <c r="C3" s="81"/>
      <c r="D3" s="81"/>
      <c r="E3" s="81"/>
      <c r="G3" s="80"/>
      <c r="H3" s="82" t="s">
        <v>6</v>
      </c>
      <c r="I3" s="90"/>
    </row>
    <row r="4" ht="24.4" customHeight="1" spans="1:9">
      <c r="A4" s="83"/>
      <c r="B4" s="50" t="s">
        <v>9</v>
      </c>
      <c r="C4" s="50"/>
      <c r="D4" s="50"/>
      <c r="E4" s="50"/>
      <c r="F4" s="50" t="s">
        <v>80</v>
      </c>
      <c r="G4" s="50"/>
      <c r="H4" s="50"/>
      <c r="I4" s="90"/>
    </row>
    <row r="5" ht="24.4" customHeight="1" spans="1:9">
      <c r="A5" s="83"/>
      <c r="B5" s="50" t="s">
        <v>70</v>
      </c>
      <c r="C5" s="50"/>
      <c r="D5" s="50" t="s">
        <v>71</v>
      </c>
      <c r="E5" s="50" t="s">
        <v>149</v>
      </c>
      <c r="F5" s="50" t="s">
        <v>59</v>
      </c>
      <c r="G5" s="50" t="s">
        <v>201</v>
      </c>
      <c r="H5" s="50" t="s">
        <v>202</v>
      </c>
      <c r="I5" s="90"/>
    </row>
    <row r="6" ht="24.4" customHeight="1" spans="1:9">
      <c r="A6" s="83"/>
      <c r="B6" s="50" t="s">
        <v>73</v>
      </c>
      <c r="C6" s="50" t="s">
        <v>74</v>
      </c>
      <c r="D6" s="50"/>
      <c r="E6" s="50"/>
      <c r="F6" s="50"/>
      <c r="G6" s="50"/>
      <c r="H6" s="50"/>
      <c r="I6" s="90"/>
    </row>
    <row r="7" ht="27" customHeight="1" spans="1:9">
      <c r="A7" s="83"/>
      <c r="B7" s="50"/>
      <c r="C7" s="50"/>
      <c r="D7" s="50"/>
      <c r="E7" s="50" t="s">
        <v>76</v>
      </c>
      <c r="F7" s="70">
        <f>SUM(F8:F36)</f>
        <v>4989195.02</v>
      </c>
      <c r="G7" s="70">
        <f>SUM(G8:G36)</f>
        <v>4332671.34</v>
      </c>
      <c r="H7" s="70">
        <f>SUM(H8:H36)</f>
        <v>656523.68</v>
      </c>
      <c r="I7" s="90"/>
    </row>
    <row r="8" ht="24.4" customHeight="1" spans="1:9">
      <c r="A8" s="83"/>
      <c r="B8" s="55">
        <v>301</v>
      </c>
      <c r="C8" s="84" t="s">
        <v>86</v>
      </c>
      <c r="D8" s="85">
        <v>110001</v>
      </c>
      <c r="E8" s="86" t="s">
        <v>203</v>
      </c>
      <c r="F8" s="70">
        <f t="shared" ref="F8:F36" si="0">G8+H8</f>
        <v>809844</v>
      </c>
      <c r="G8" s="87">
        <v>809844</v>
      </c>
      <c r="H8" s="87"/>
      <c r="I8" s="90"/>
    </row>
    <row r="9" ht="24.4" customHeight="1" spans="1:9">
      <c r="A9" s="83"/>
      <c r="B9" s="55">
        <v>301</v>
      </c>
      <c r="C9" s="84" t="s">
        <v>88</v>
      </c>
      <c r="D9" s="85">
        <v>110001</v>
      </c>
      <c r="E9" s="86" t="s">
        <v>204</v>
      </c>
      <c r="F9" s="70">
        <f t="shared" si="0"/>
        <v>575376</v>
      </c>
      <c r="G9" s="87">
        <v>575376</v>
      </c>
      <c r="H9" s="87"/>
      <c r="I9" s="90"/>
    </row>
    <row r="10" ht="24.4" customHeight="1" spans="1:9">
      <c r="A10" s="83"/>
      <c r="B10" s="55">
        <v>301</v>
      </c>
      <c r="C10" s="84" t="s">
        <v>99</v>
      </c>
      <c r="D10" s="85">
        <v>110001</v>
      </c>
      <c r="E10" s="86" t="s">
        <v>205</v>
      </c>
      <c r="F10" s="70">
        <f t="shared" si="0"/>
        <v>797777</v>
      </c>
      <c r="G10" s="87">
        <v>797777</v>
      </c>
      <c r="H10" s="87"/>
      <c r="I10" s="90"/>
    </row>
    <row r="11" ht="24.4" customHeight="1" spans="1:9">
      <c r="A11" s="83"/>
      <c r="B11" s="55">
        <v>301</v>
      </c>
      <c r="C11" s="84" t="s">
        <v>158</v>
      </c>
      <c r="D11" s="85">
        <v>110001</v>
      </c>
      <c r="E11" s="86" t="s">
        <v>206</v>
      </c>
      <c r="F11" s="70">
        <f t="shared" si="0"/>
        <v>261164.68</v>
      </c>
      <c r="G11" s="87">
        <v>261164.68</v>
      </c>
      <c r="H11" s="87"/>
      <c r="I11" s="90"/>
    </row>
    <row r="12" ht="24.4" customHeight="1" spans="1:9">
      <c r="A12" s="83"/>
      <c r="B12" s="55">
        <v>301</v>
      </c>
      <c r="C12" s="84" t="s">
        <v>93</v>
      </c>
      <c r="D12" s="85">
        <v>110001</v>
      </c>
      <c r="E12" s="86" t="s">
        <v>207</v>
      </c>
      <c r="F12" s="70">
        <f t="shared" si="0"/>
        <v>370868.43</v>
      </c>
      <c r="G12" s="87">
        <v>370868.43</v>
      </c>
      <c r="H12" s="87"/>
      <c r="I12" s="90"/>
    </row>
    <row r="13" ht="24.4" customHeight="1" spans="1:9">
      <c r="A13" s="83"/>
      <c r="B13" s="55">
        <v>301</v>
      </c>
      <c r="C13" s="84" t="s">
        <v>161</v>
      </c>
      <c r="D13" s="85">
        <v>110001</v>
      </c>
      <c r="E13" s="86" t="s">
        <v>208</v>
      </c>
      <c r="F13" s="70">
        <f t="shared" si="0"/>
        <v>193101.81</v>
      </c>
      <c r="G13" s="87">
        <v>193101.81</v>
      </c>
      <c r="H13" s="87"/>
      <c r="I13" s="90"/>
    </row>
    <row r="14" ht="24.4" customHeight="1" spans="1:9">
      <c r="A14" s="83"/>
      <c r="B14" s="55">
        <v>301</v>
      </c>
      <c r="C14" s="84" t="s">
        <v>96</v>
      </c>
      <c r="D14" s="85">
        <v>110001</v>
      </c>
      <c r="E14" s="86" t="s">
        <v>209</v>
      </c>
      <c r="F14" s="70">
        <f t="shared" si="0"/>
        <v>139264.83</v>
      </c>
      <c r="G14" s="87">
        <v>139264.83</v>
      </c>
      <c r="H14" s="87"/>
      <c r="I14" s="90"/>
    </row>
    <row r="15" ht="24.4" customHeight="1" spans="1:9">
      <c r="A15" s="83"/>
      <c r="B15" s="55">
        <v>301</v>
      </c>
      <c r="C15" s="84" t="s">
        <v>164</v>
      </c>
      <c r="D15" s="85">
        <v>110001</v>
      </c>
      <c r="E15" s="86" t="s">
        <v>210</v>
      </c>
      <c r="F15" s="70">
        <f t="shared" si="0"/>
        <v>11352.71</v>
      </c>
      <c r="G15" s="87">
        <v>11352.71</v>
      </c>
      <c r="H15" s="87"/>
      <c r="I15" s="90"/>
    </row>
    <row r="16" ht="24.4" customHeight="1" spans="1:9">
      <c r="A16" s="83"/>
      <c r="B16" s="55">
        <v>301</v>
      </c>
      <c r="C16" s="84" t="s">
        <v>166</v>
      </c>
      <c r="D16" s="85">
        <v>110001</v>
      </c>
      <c r="E16" s="86" t="s">
        <v>211</v>
      </c>
      <c r="F16" s="70">
        <f t="shared" si="0"/>
        <v>300937.88</v>
      </c>
      <c r="G16" s="87">
        <v>300937.88</v>
      </c>
      <c r="H16" s="87"/>
      <c r="I16" s="90"/>
    </row>
    <row r="17" ht="24.4" customHeight="1" spans="1:9">
      <c r="A17" s="83"/>
      <c r="B17" s="88">
        <v>301</v>
      </c>
      <c r="C17" s="89" t="s">
        <v>101</v>
      </c>
      <c r="D17" s="85">
        <v>110001</v>
      </c>
      <c r="E17" s="86" t="s">
        <v>212</v>
      </c>
      <c r="F17" s="70">
        <f t="shared" si="0"/>
        <v>161034</v>
      </c>
      <c r="G17" s="87">
        <v>161034</v>
      </c>
      <c r="H17" s="87"/>
      <c r="I17" s="90"/>
    </row>
    <row r="18" ht="27" customHeight="1" spans="2:8">
      <c r="B18" s="85">
        <v>302</v>
      </c>
      <c r="C18" s="89" t="s">
        <v>213</v>
      </c>
      <c r="D18" s="85">
        <v>110001</v>
      </c>
      <c r="E18" s="86" t="s">
        <v>214</v>
      </c>
      <c r="F18" s="70">
        <f t="shared" si="0"/>
        <v>52360</v>
      </c>
      <c r="G18" s="87"/>
      <c r="H18" s="87">
        <v>52360</v>
      </c>
    </row>
    <row r="19" ht="27" customHeight="1" spans="2:8">
      <c r="B19" s="85">
        <v>302</v>
      </c>
      <c r="C19" s="89" t="s">
        <v>215</v>
      </c>
      <c r="D19" s="85">
        <v>110001</v>
      </c>
      <c r="E19" s="86" t="s">
        <v>216</v>
      </c>
      <c r="F19" s="70">
        <f t="shared" si="0"/>
        <v>5202</v>
      </c>
      <c r="G19" s="87"/>
      <c r="H19" s="87">
        <v>5202</v>
      </c>
    </row>
    <row r="20" ht="27" customHeight="1" spans="2:8">
      <c r="B20" s="85">
        <v>302</v>
      </c>
      <c r="C20" s="89" t="s">
        <v>217</v>
      </c>
      <c r="D20" s="85">
        <v>110001</v>
      </c>
      <c r="E20" s="86" t="s">
        <v>218</v>
      </c>
      <c r="F20" s="70">
        <f t="shared" si="0"/>
        <v>13005</v>
      </c>
      <c r="G20" s="87"/>
      <c r="H20" s="87">
        <v>13005</v>
      </c>
    </row>
    <row r="21" ht="27" customHeight="1" spans="2:8">
      <c r="B21" s="85">
        <v>302</v>
      </c>
      <c r="C21" s="89" t="s">
        <v>219</v>
      </c>
      <c r="D21" s="85">
        <v>110001</v>
      </c>
      <c r="E21" s="86" t="s">
        <v>220</v>
      </c>
      <c r="F21" s="70">
        <f t="shared" si="0"/>
        <v>37304</v>
      </c>
      <c r="G21" s="87"/>
      <c r="H21" s="87">
        <v>37304</v>
      </c>
    </row>
    <row r="22" ht="27" customHeight="1" spans="2:8">
      <c r="B22" s="85">
        <v>302</v>
      </c>
      <c r="C22" s="89" t="s">
        <v>221</v>
      </c>
      <c r="D22" s="85">
        <v>110001</v>
      </c>
      <c r="E22" s="86" t="s">
        <v>222</v>
      </c>
      <c r="F22" s="70">
        <f t="shared" si="0"/>
        <v>0</v>
      </c>
      <c r="G22" s="87"/>
      <c r="H22" s="87"/>
    </row>
    <row r="23" ht="27" customHeight="1" spans="2:8">
      <c r="B23" s="85">
        <v>302</v>
      </c>
      <c r="C23" s="89" t="s">
        <v>223</v>
      </c>
      <c r="D23" s="85">
        <v>110001</v>
      </c>
      <c r="E23" s="86" t="s">
        <v>224</v>
      </c>
      <c r="F23" s="70">
        <f t="shared" si="0"/>
        <v>156060</v>
      </c>
      <c r="G23" s="87"/>
      <c r="H23" s="87">
        <v>156060</v>
      </c>
    </row>
    <row r="24" ht="27" customHeight="1" spans="2:8">
      <c r="B24" s="85">
        <v>302</v>
      </c>
      <c r="C24" s="89" t="s">
        <v>225</v>
      </c>
      <c r="D24" s="85">
        <v>110001</v>
      </c>
      <c r="E24" s="86" t="s">
        <v>226</v>
      </c>
      <c r="F24" s="70">
        <f t="shared" si="0"/>
        <v>0</v>
      </c>
      <c r="G24" s="87"/>
      <c r="H24" s="87"/>
    </row>
    <row r="25" ht="27" customHeight="1" spans="2:8">
      <c r="B25" s="85">
        <v>302</v>
      </c>
      <c r="C25" s="89" t="s">
        <v>227</v>
      </c>
      <c r="D25" s="85">
        <v>110001</v>
      </c>
      <c r="E25" s="86" t="s">
        <v>228</v>
      </c>
      <c r="F25" s="70">
        <f t="shared" si="0"/>
        <v>0</v>
      </c>
      <c r="G25" s="87"/>
      <c r="H25" s="87"/>
    </row>
    <row r="26" ht="27" customHeight="1" spans="2:8">
      <c r="B26" s="85">
        <v>302</v>
      </c>
      <c r="C26" s="89" t="s">
        <v>229</v>
      </c>
      <c r="D26" s="85">
        <v>110001</v>
      </c>
      <c r="E26" s="86" t="s">
        <v>230</v>
      </c>
      <c r="F26" s="70">
        <f t="shared" si="0"/>
        <v>0</v>
      </c>
      <c r="G26" s="87"/>
      <c r="H26" s="87"/>
    </row>
    <row r="27" ht="27" customHeight="1" spans="2:8">
      <c r="B27" s="85">
        <v>302</v>
      </c>
      <c r="C27" s="89" t="s">
        <v>231</v>
      </c>
      <c r="D27" s="85">
        <v>110001</v>
      </c>
      <c r="E27" s="86" t="s">
        <v>232</v>
      </c>
      <c r="F27" s="70">
        <f t="shared" si="0"/>
        <v>7600</v>
      </c>
      <c r="G27" s="87"/>
      <c r="H27" s="87">
        <v>7600</v>
      </c>
    </row>
    <row r="28" ht="27" customHeight="1" spans="2:8">
      <c r="B28" s="85">
        <v>302</v>
      </c>
      <c r="C28" s="89" t="s">
        <v>233</v>
      </c>
      <c r="D28" s="85">
        <v>110001</v>
      </c>
      <c r="E28" s="86" t="s">
        <v>234</v>
      </c>
      <c r="F28" s="70">
        <f t="shared" si="0"/>
        <v>48883.23</v>
      </c>
      <c r="G28" s="87"/>
      <c r="H28" s="87">
        <v>48883.23</v>
      </c>
    </row>
    <row r="29" ht="27" customHeight="1" spans="2:8">
      <c r="B29" s="85">
        <v>302</v>
      </c>
      <c r="C29" s="89" t="s">
        <v>235</v>
      </c>
      <c r="D29" s="85">
        <v>110001</v>
      </c>
      <c r="E29" s="86" t="s">
        <v>236</v>
      </c>
      <c r="F29" s="70">
        <f t="shared" si="0"/>
        <v>37526.26</v>
      </c>
      <c r="G29" s="87"/>
      <c r="H29" s="87">
        <v>37526.26</v>
      </c>
    </row>
    <row r="30" ht="27" customHeight="1" spans="2:8">
      <c r="B30" s="85">
        <v>302</v>
      </c>
      <c r="C30" s="89" t="s">
        <v>237</v>
      </c>
      <c r="D30" s="85">
        <v>110001</v>
      </c>
      <c r="E30" s="86" t="s">
        <v>238</v>
      </c>
      <c r="F30" s="70">
        <f t="shared" si="0"/>
        <v>32400</v>
      </c>
      <c r="G30" s="87"/>
      <c r="H30" s="87">
        <v>32400</v>
      </c>
    </row>
    <row r="31" ht="27.75" customHeight="1" spans="2:8">
      <c r="B31" s="85">
        <v>302</v>
      </c>
      <c r="C31" s="89" t="s">
        <v>239</v>
      </c>
      <c r="D31" s="85">
        <v>110001</v>
      </c>
      <c r="E31" s="86" t="s">
        <v>240</v>
      </c>
      <c r="F31" s="70">
        <f t="shared" si="0"/>
        <v>151800</v>
      </c>
      <c r="G31" s="87"/>
      <c r="H31" s="87">
        <v>151800</v>
      </c>
    </row>
    <row r="32" ht="27.75" customHeight="1" spans="2:8">
      <c r="B32" s="85">
        <v>302</v>
      </c>
      <c r="C32" s="89" t="s">
        <v>241</v>
      </c>
      <c r="D32" s="85">
        <v>110001</v>
      </c>
      <c r="E32" s="86" t="s">
        <v>242</v>
      </c>
      <c r="F32" s="70">
        <f t="shared" si="0"/>
        <v>114383.19</v>
      </c>
      <c r="G32" s="87"/>
      <c r="H32" s="87">
        <v>114383.19</v>
      </c>
    </row>
    <row r="33" ht="27.75" customHeight="1" spans="2:8">
      <c r="B33" s="85">
        <v>303</v>
      </c>
      <c r="C33" s="89" t="s">
        <v>213</v>
      </c>
      <c r="D33" s="85">
        <v>110001</v>
      </c>
      <c r="E33" s="86" t="s">
        <v>243</v>
      </c>
      <c r="F33" s="70">
        <f t="shared" si="0"/>
        <v>153783</v>
      </c>
      <c r="G33" s="87">
        <v>153783</v>
      </c>
      <c r="H33" s="87"/>
    </row>
    <row r="34" ht="27.75" customHeight="1" spans="2:8">
      <c r="B34" s="85">
        <v>303</v>
      </c>
      <c r="C34" s="89" t="s">
        <v>244</v>
      </c>
      <c r="D34" s="85">
        <v>110001</v>
      </c>
      <c r="E34" s="86" t="s">
        <v>245</v>
      </c>
      <c r="F34" s="70">
        <f t="shared" si="0"/>
        <v>2328</v>
      </c>
      <c r="G34" s="87">
        <v>2328</v>
      </c>
      <c r="H34" s="87"/>
    </row>
    <row r="35" ht="27.75" customHeight="1" spans="2:8">
      <c r="B35" s="85">
        <v>303</v>
      </c>
      <c r="C35" s="89" t="s">
        <v>215</v>
      </c>
      <c r="D35" s="85">
        <v>110001</v>
      </c>
      <c r="E35" s="86" t="s">
        <v>246</v>
      </c>
      <c r="F35" s="70">
        <f t="shared" si="0"/>
        <v>544639</v>
      </c>
      <c r="G35" s="87">
        <v>544639</v>
      </c>
      <c r="H35" s="87"/>
    </row>
    <row r="36" ht="27.75" customHeight="1" spans="2:8">
      <c r="B36" s="85">
        <v>303</v>
      </c>
      <c r="C36" s="89" t="s">
        <v>219</v>
      </c>
      <c r="D36" s="85">
        <v>110001</v>
      </c>
      <c r="E36" s="86" t="s">
        <v>247</v>
      </c>
      <c r="F36" s="70">
        <f t="shared" si="0"/>
        <v>11200</v>
      </c>
      <c r="G36" s="87">
        <v>11200</v>
      </c>
      <c r="H36" s="87"/>
    </row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1"/>
  <sheetViews>
    <sheetView workbookViewId="0">
      <pane ySplit="5" topLeftCell="A6" activePane="bottomLeft" state="frozen"/>
      <selection/>
      <selection pane="bottomLeft" activeCell="F13" sqref="F13"/>
    </sheetView>
  </sheetViews>
  <sheetFormatPr defaultColWidth="10" defaultRowHeight="14"/>
  <cols>
    <col min="1" max="1" width="1.5" style="41" customWidth="1"/>
    <col min="2" max="4" width="6.62727272727273" style="41" customWidth="1"/>
    <col min="5" max="5" width="14.1272727272727" style="41" customWidth="1"/>
    <col min="6" max="6" width="25.2545454545455" style="41" customWidth="1"/>
    <col min="7" max="7" width="58.3727272727273" style="41" customWidth="1"/>
    <col min="8" max="8" width="25.3727272727273" style="41" customWidth="1"/>
    <col min="9" max="9" width="1.5" style="41" customWidth="1"/>
    <col min="10" max="12" width="9.75454545454545" style="41" customWidth="1"/>
    <col min="13" max="16384" width="10" style="41"/>
  </cols>
  <sheetData>
    <row r="1" ht="24.95" customHeight="1" spans="1:9">
      <c r="A1" s="42"/>
      <c r="B1" s="1"/>
      <c r="C1" s="49"/>
      <c r="D1" s="49"/>
      <c r="E1" s="49"/>
      <c r="F1" s="49"/>
      <c r="G1" s="49"/>
      <c r="H1" s="58" t="s">
        <v>248</v>
      </c>
      <c r="I1" s="49"/>
    </row>
    <row r="2" ht="22.9" customHeight="1" spans="1:9">
      <c r="A2" s="42"/>
      <c r="B2" s="46" t="s">
        <v>249</v>
      </c>
      <c r="C2" s="46"/>
      <c r="D2" s="46"/>
      <c r="E2" s="46"/>
      <c r="F2" s="46"/>
      <c r="G2" s="46"/>
      <c r="H2" s="46"/>
      <c r="I2" s="49" t="s">
        <v>3</v>
      </c>
    </row>
    <row r="3" ht="19.5" customHeight="1" spans="1:9">
      <c r="A3" s="47"/>
      <c r="B3" s="48" t="s">
        <v>5</v>
      </c>
      <c r="C3" s="48"/>
      <c r="D3" s="48"/>
      <c r="E3" s="48"/>
      <c r="F3" s="48"/>
      <c r="G3" s="48"/>
      <c r="H3" s="72" t="s">
        <v>6</v>
      </c>
      <c r="I3" s="60"/>
    </row>
    <row r="4" ht="24.4" customHeight="1" spans="1:9">
      <c r="A4" s="51"/>
      <c r="B4" s="50" t="s">
        <v>70</v>
      </c>
      <c r="C4" s="50"/>
      <c r="D4" s="50"/>
      <c r="E4" s="50" t="s">
        <v>71</v>
      </c>
      <c r="F4" s="50" t="s">
        <v>149</v>
      </c>
      <c r="G4" s="50" t="s">
        <v>250</v>
      </c>
      <c r="H4" s="50" t="s">
        <v>251</v>
      </c>
      <c r="I4" s="61"/>
    </row>
    <row r="5" ht="24.4" customHeight="1" spans="1:9">
      <c r="A5" s="51"/>
      <c r="B5" s="50" t="s">
        <v>73</v>
      </c>
      <c r="C5" s="50" t="s">
        <v>74</v>
      </c>
      <c r="D5" s="50" t="s">
        <v>75</v>
      </c>
      <c r="E5" s="50"/>
      <c r="F5" s="50"/>
      <c r="G5" s="50"/>
      <c r="H5" s="50"/>
      <c r="I5" s="62"/>
    </row>
    <row r="6" ht="22.9" customHeight="1" spans="1:9">
      <c r="A6" s="52"/>
      <c r="B6" s="50"/>
      <c r="C6" s="50"/>
      <c r="D6" s="50"/>
      <c r="E6" s="50"/>
      <c r="F6" s="50"/>
      <c r="G6" s="50" t="s">
        <v>76</v>
      </c>
      <c r="H6" s="70">
        <v>37000</v>
      </c>
      <c r="I6" s="63"/>
    </row>
    <row r="7" ht="22.9" customHeight="1" spans="1:9">
      <c r="A7" s="52"/>
      <c r="B7" s="50">
        <v>201</v>
      </c>
      <c r="C7" s="50">
        <v>31</v>
      </c>
      <c r="D7" s="73" t="s">
        <v>88</v>
      </c>
      <c r="E7" s="54">
        <v>110001</v>
      </c>
      <c r="F7" s="74" t="s">
        <v>89</v>
      </c>
      <c r="G7" s="55" t="s">
        <v>174</v>
      </c>
      <c r="H7" s="70">
        <v>17000</v>
      </c>
      <c r="I7" s="63"/>
    </row>
    <row r="8" ht="22.9" customHeight="1" spans="1:9">
      <c r="A8" s="52"/>
      <c r="B8" s="50">
        <v>201</v>
      </c>
      <c r="C8" s="50">
        <v>31</v>
      </c>
      <c r="D8" s="73" t="s">
        <v>86</v>
      </c>
      <c r="E8" s="54">
        <v>110001</v>
      </c>
      <c r="F8" s="74" t="s">
        <v>87</v>
      </c>
      <c r="G8" s="55" t="s">
        <v>252</v>
      </c>
      <c r="H8" s="70">
        <v>20000</v>
      </c>
      <c r="I8" s="63"/>
    </row>
    <row r="9" ht="22.9" customHeight="1" spans="1:9">
      <c r="A9" s="52"/>
      <c r="B9" s="50"/>
      <c r="C9" s="50"/>
      <c r="D9" s="50"/>
      <c r="E9" s="50"/>
      <c r="F9" s="50"/>
      <c r="G9" s="50"/>
      <c r="H9" s="53"/>
      <c r="I9" s="63"/>
    </row>
    <row r="10" ht="22.9" customHeight="1" spans="1:9">
      <c r="A10" s="52"/>
      <c r="B10" s="50"/>
      <c r="C10" s="50"/>
      <c r="D10" s="50"/>
      <c r="E10" s="50"/>
      <c r="F10" s="50"/>
      <c r="G10" s="50"/>
      <c r="H10" s="53"/>
      <c r="I10" s="63"/>
    </row>
    <row r="11" ht="22.9" customHeight="1" spans="1:9">
      <c r="A11" s="52"/>
      <c r="B11" s="50"/>
      <c r="C11" s="50"/>
      <c r="D11" s="50"/>
      <c r="E11" s="50"/>
      <c r="F11" s="50"/>
      <c r="G11" s="50"/>
      <c r="H11" s="53"/>
      <c r="I11" s="63"/>
    </row>
    <row r="12" ht="22.9" customHeight="1" spans="1:9">
      <c r="A12" s="52"/>
      <c r="B12" s="50"/>
      <c r="C12" s="50"/>
      <c r="D12" s="50"/>
      <c r="E12" s="50"/>
      <c r="F12" s="50"/>
      <c r="G12" s="50"/>
      <c r="H12" s="53"/>
      <c r="I12" s="63"/>
    </row>
    <row r="13" ht="22.9" customHeight="1" spans="1:9">
      <c r="A13" s="52"/>
      <c r="B13" s="50"/>
      <c r="C13" s="50"/>
      <c r="D13" s="50"/>
      <c r="E13" s="50"/>
      <c r="F13" s="50"/>
      <c r="G13" s="50"/>
      <c r="H13" s="53"/>
      <c r="I13" s="63"/>
    </row>
    <row r="14" ht="22.9" customHeight="1" spans="1:9">
      <c r="A14" s="52"/>
      <c r="B14" s="50"/>
      <c r="C14" s="50"/>
      <c r="D14" s="50"/>
      <c r="E14" s="50"/>
      <c r="F14" s="50"/>
      <c r="G14" s="50"/>
      <c r="H14" s="53"/>
      <c r="I14" s="63"/>
    </row>
    <row r="15" ht="22.9" customHeight="1" spans="1:9">
      <c r="A15" s="52"/>
      <c r="B15" s="50"/>
      <c r="C15" s="50"/>
      <c r="D15" s="50"/>
      <c r="E15" s="50"/>
      <c r="F15" s="50"/>
      <c r="G15" s="50"/>
      <c r="H15" s="53"/>
      <c r="I15" s="63"/>
    </row>
    <row r="16" ht="22.9" customHeight="1" spans="1:9">
      <c r="A16" s="52"/>
      <c r="B16" s="50"/>
      <c r="C16" s="50"/>
      <c r="D16" s="50"/>
      <c r="E16" s="50"/>
      <c r="F16" s="50"/>
      <c r="G16" s="50"/>
      <c r="H16" s="53"/>
      <c r="I16" s="63"/>
    </row>
    <row r="17" ht="22.9" customHeight="1" spans="1:9">
      <c r="A17" s="52"/>
      <c r="B17" s="50"/>
      <c r="C17" s="50"/>
      <c r="D17" s="50"/>
      <c r="E17" s="50"/>
      <c r="F17" s="50"/>
      <c r="G17" s="50"/>
      <c r="H17" s="53"/>
      <c r="I17" s="63"/>
    </row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</sheetData>
  <mergeCells count="7">
    <mergeCell ref="B2:H2"/>
    <mergeCell ref="B3:G3"/>
    <mergeCell ref="B4:D4"/>
    <mergeCell ref="E4:E5"/>
    <mergeCell ref="F4:F5"/>
    <mergeCell ref="G4:G5"/>
    <mergeCell ref="H4:H5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8"/>
  <sheetViews>
    <sheetView workbookViewId="0">
      <pane ySplit="6" topLeftCell="A7" activePane="bottomLeft" state="frozen"/>
      <selection/>
      <selection pane="bottomLeft" activeCell="D12" sqref="D12"/>
    </sheetView>
  </sheetViews>
  <sheetFormatPr defaultColWidth="10" defaultRowHeight="14"/>
  <cols>
    <col min="1" max="1" width="1.5" style="41" customWidth="1"/>
    <col min="2" max="2" width="17.6272727272727" style="41" customWidth="1"/>
    <col min="3" max="3" width="19" style="41" customWidth="1"/>
    <col min="4" max="9" width="21.6272727272727" style="41" customWidth="1"/>
    <col min="10" max="10" width="1.5" style="41" customWidth="1"/>
    <col min="11" max="11" width="9.75454545454545" style="41" customWidth="1"/>
    <col min="12" max="16384" width="10" style="41"/>
  </cols>
  <sheetData>
    <row r="1" ht="24.95" customHeight="1" spans="1:10">
      <c r="A1" s="42"/>
      <c r="B1" s="42"/>
      <c r="C1" s="42"/>
      <c r="D1" s="1"/>
      <c r="E1" s="45"/>
      <c r="F1" s="45"/>
      <c r="G1" s="45"/>
      <c r="H1" s="45"/>
      <c r="I1" s="58" t="s">
        <v>253</v>
      </c>
      <c r="J1" s="49"/>
    </row>
    <row r="2" ht="22.9" customHeight="1" spans="1:10">
      <c r="A2" s="42"/>
      <c r="B2" s="65" t="s">
        <v>254</v>
      </c>
      <c r="C2" s="66"/>
      <c r="D2" s="66"/>
      <c r="E2" s="66"/>
      <c r="F2" s="66"/>
      <c r="G2" s="66"/>
      <c r="H2" s="66"/>
      <c r="I2" s="69"/>
      <c r="J2" s="49" t="s">
        <v>3</v>
      </c>
    </row>
    <row r="3" ht="19.5" customHeight="1" spans="1:10">
      <c r="A3" s="47"/>
      <c r="B3" s="48" t="s">
        <v>5</v>
      </c>
      <c r="C3" s="48"/>
      <c r="F3" s="59"/>
      <c r="G3" s="59"/>
      <c r="H3" s="59"/>
      <c r="I3" s="59" t="s">
        <v>6</v>
      </c>
      <c r="J3" s="60"/>
    </row>
    <row r="4" ht="24.4" customHeight="1" spans="1:10">
      <c r="A4" s="49"/>
      <c r="B4" s="50" t="s">
        <v>255</v>
      </c>
      <c r="C4" s="50" t="s">
        <v>72</v>
      </c>
      <c r="D4" s="50" t="s">
        <v>256</v>
      </c>
      <c r="E4" s="50"/>
      <c r="F4" s="50"/>
      <c r="G4" s="50"/>
      <c r="H4" s="50"/>
      <c r="I4" s="50"/>
      <c r="J4" s="61"/>
    </row>
    <row r="5" ht="24.4" customHeight="1" spans="1:10">
      <c r="A5" s="51"/>
      <c r="B5" s="50"/>
      <c r="C5" s="50"/>
      <c r="D5" s="50" t="s">
        <v>59</v>
      </c>
      <c r="E5" s="67" t="s">
        <v>257</v>
      </c>
      <c r="F5" s="50" t="s">
        <v>258</v>
      </c>
      <c r="G5" s="50"/>
      <c r="H5" s="50"/>
      <c r="I5" s="50" t="s">
        <v>182</v>
      </c>
      <c r="J5" s="61"/>
    </row>
    <row r="6" ht="24.4" customHeight="1" spans="1:10">
      <c r="A6" s="51"/>
      <c r="B6" s="50"/>
      <c r="C6" s="50"/>
      <c r="D6" s="50"/>
      <c r="E6" s="67"/>
      <c r="F6" s="50" t="s">
        <v>154</v>
      </c>
      <c r="G6" s="50" t="s">
        <v>259</v>
      </c>
      <c r="H6" s="50" t="s">
        <v>260</v>
      </c>
      <c r="I6" s="50"/>
      <c r="J6" s="62"/>
    </row>
    <row r="7" ht="27" customHeight="1" spans="1:10">
      <c r="A7" s="52"/>
      <c r="B7" s="50"/>
      <c r="C7" s="50" t="s">
        <v>76</v>
      </c>
      <c r="D7" s="53">
        <f>D8</f>
        <v>40000</v>
      </c>
      <c r="E7" s="53">
        <f t="shared" ref="E7:I7" si="0">E8</f>
        <v>0</v>
      </c>
      <c r="F7" s="53">
        <f t="shared" si="0"/>
        <v>40000</v>
      </c>
      <c r="G7" s="53">
        <f t="shared" si="0"/>
        <v>0</v>
      </c>
      <c r="H7" s="53">
        <f t="shared" si="0"/>
        <v>32400</v>
      </c>
      <c r="I7" s="53">
        <f t="shared" si="0"/>
        <v>7600</v>
      </c>
      <c r="J7" s="63"/>
    </row>
    <row r="8" ht="27" customHeight="1" spans="1:10">
      <c r="A8" s="52"/>
      <c r="B8" s="55">
        <v>110001</v>
      </c>
      <c r="C8" s="71" t="s">
        <v>77</v>
      </c>
      <c r="D8" s="70">
        <f>E8+F8</f>
        <v>40000</v>
      </c>
      <c r="E8" s="70">
        <v>0</v>
      </c>
      <c r="F8" s="70">
        <f>G8+H8+I8</f>
        <v>40000</v>
      </c>
      <c r="G8" s="70">
        <v>0</v>
      </c>
      <c r="H8" s="70">
        <v>32400</v>
      </c>
      <c r="I8" s="70">
        <v>7600</v>
      </c>
      <c r="J8" s="63"/>
    </row>
    <row r="9" ht="27" customHeight="1" spans="1:10">
      <c r="A9" s="52"/>
      <c r="B9" s="54"/>
      <c r="C9" s="54"/>
      <c r="D9" s="53"/>
      <c r="E9" s="53"/>
      <c r="F9" s="53"/>
      <c r="G9" s="53"/>
      <c r="H9" s="53"/>
      <c r="I9" s="53"/>
      <c r="J9" s="63"/>
    </row>
    <row r="10" ht="27" customHeight="1" spans="1:10">
      <c r="A10" s="52"/>
      <c r="B10" s="68"/>
      <c r="C10" s="68"/>
      <c r="D10" s="53"/>
      <c r="E10" s="53"/>
      <c r="F10" s="53"/>
      <c r="G10" s="53"/>
      <c r="H10" s="53"/>
      <c r="I10" s="53"/>
      <c r="J10" s="63"/>
    </row>
    <row r="11" ht="27" customHeight="1" spans="1:10">
      <c r="A11" s="52"/>
      <c r="B11" s="68"/>
      <c r="C11" s="68"/>
      <c r="D11" s="53"/>
      <c r="E11" s="53"/>
      <c r="F11" s="53"/>
      <c r="G11" s="53"/>
      <c r="H11" s="53"/>
      <c r="I11" s="53"/>
      <c r="J11" s="63"/>
    </row>
    <row r="12" ht="27" customHeight="1" spans="1:10">
      <c r="A12" s="52"/>
      <c r="B12" s="68"/>
      <c r="C12" s="68"/>
      <c r="D12" s="53"/>
      <c r="E12" s="53"/>
      <c r="F12" s="53"/>
      <c r="G12" s="53"/>
      <c r="H12" s="53"/>
      <c r="I12" s="53"/>
      <c r="J12" s="63"/>
    </row>
    <row r="13" ht="27" customHeight="1" spans="1:10">
      <c r="A13" s="52"/>
      <c r="B13" s="68"/>
      <c r="C13" s="68"/>
      <c r="D13" s="53"/>
      <c r="E13" s="53"/>
      <c r="F13" s="53"/>
      <c r="G13" s="53"/>
      <c r="H13" s="53"/>
      <c r="I13" s="53"/>
      <c r="J13" s="63"/>
    </row>
    <row r="14" ht="27" customHeight="1" spans="1:10">
      <c r="A14" s="52"/>
      <c r="B14" s="68"/>
      <c r="C14" s="68"/>
      <c r="D14" s="53"/>
      <c r="E14" s="53"/>
      <c r="F14" s="53"/>
      <c r="G14" s="53"/>
      <c r="H14" s="53"/>
      <c r="I14" s="53"/>
      <c r="J14" s="63"/>
    </row>
    <row r="15" ht="27" customHeight="1" spans="1:10">
      <c r="A15" s="52"/>
      <c r="B15" s="68"/>
      <c r="C15" s="68"/>
      <c r="D15" s="53"/>
      <c r="E15" s="53"/>
      <c r="F15" s="53"/>
      <c r="G15" s="53"/>
      <c r="H15" s="53"/>
      <c r="I15" s="53"/>
      <c r="J15" s="63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0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4"/>
  <cols>
    <col min="1" max="1" width="1.5" style="41" customWidth="1"/>
    <col min="2" max="4" width="6.12727272727273" style="41" customWidth="1"/>
    <col min="5" max="5" width="15.1272727272727" style="41" customWidth="1"/>
    <col min="6" max="6" width="50" style="41" customWidth="1"/>
    <col min="7" max="9" width="18.3727272727273" style="41" customWidth="1"/>
    <col min="10" max="10" width="1.5" style="41" customWidth="1"/>
    <col min="11" max="13" width="9.75454545454545" style="41" customWidth="1"/>
    <col min="14" max="16384" width="10" style="41"/>
  </cols>
  <sheetData>
    <row r="1" ht="24.95" customHeight="1" spans="1:10">
      <c r="A1" s="42"/>
      <c r="B1" s="1"/>
      <c r="C1" s="1"/>
      <c r="D1" s="1"/>
      <c r="E1" s="43"/>
      <c r="F1" s="44"/>
      <c r="G1" s="45"/>
      <c r="H1" s="45"/>
      <c r="I1" s="58" t="s">
        <v>261</v>
      </c>
      <c r="J1" s="49"/>
    </row>
    <row r="2" ht="22.9" customHeight="1" spans="1:10">
      <c r="A2" s="42"/>
      <c r="B2" s="46" t="s">
        <v>262</v>
      </c>
      <c r="C2" s="46"/>
      <c r="D2" s="46"/>
      <c r="E2" s="46"/>
      <c r="F2" s="46"/>
      <c r="G2" s="46"/>
      <c r="H2" s="46"/>
      <c r="I2" s="46"/>
      <c r="J2" s="49" t="s">
        <v>3</v>
      </c>
    </row>
    <row r="3" ht="19.5" customHeight="1" spans="1:10">
      <c r="A3" s="47"/>
      <c r="B3" s="48" t="s">
        <v>5</v>
      </c>
      <c r="C3" s="48"/>
      <c r="D3" s="48"/>
      <c r="E3" s="48"/>
      <c r="F3" s="48"/>
      <c r="G3" s="47"/>
      <c r="H3" s="47"/>
      <c r="I3" s="59" t="s">
        <v>6</v>
      </c>
      <c r="J3" s="60"/>
    </row>
    <row r="4" ht="24.4" customHeight="1" spans="1:10">
      <c r="A4" s="49"/>
      <c r="B4" s="50" t="s">
        <v>9</v>
      </c>
      <c r="C4" s="50"/>
      <c r="D4" s="50"/>
      <c r="E4" s="50"/>
      <c r="F4" s="50"/>
      <c r="G4" s="50" t="s">
        <v>263</v>
      </c>
      <c r="H4" s="50"/>
      <c r="I4" s="50"/>
      <c r="J4" s="61"/>
    </row>
    <row r="5" ht="24.4" customHeight="1" spans="1:10">
      <c r="A5" s="51"/>
      <c r="B5" s="50" t="s">
        <v>70</v>
      </c>
      <c r="C5" s="50"/>
      <c r="D5" s="50"/>
      <c r="E5" s="50" t="s">
        <v>71</v>
      </c>
      <c r="F5" s="50" t="s">
        <v>149</v>
      </c>
      <c r="G5" s="50" t="s">
        <v>59</v>
      </c>
      <c r="H5" s="50" t="s">
        <v>80</v>
      </c>
      <c r="I5" s="50" t="s">
        <v>81</v>
      </c>
      <c r="J5" s="61"/>
    </row>
    <row r="6" ht="24.4" customHeight="1" spans="1:10">
      <c r="A6" s="51"/>
      <c r="B6" s="50" t="s">
        <v>73</v>
      </c>
      <c r="C6" s="50" t="s">
        <v>74</v>
      </c>
      <c r="D6" s="50" t="s">
        <v>75</v>
      </c>
      <c r="E6" s="50"/>
      <c r="F6" s="50"/>
      <c r="G6" s="50"/>
      <c r="H6" s="50"/>
      <c r="I6" s="50"/>
      <c r="J6" s="62"/>
    </row>
    <row r="7" ht="27" customHeight="1" spans="1:10">
      <c r="A7" s="52"/>
      <c r="B7" s="50"/>
      <c r="C7" s="50"/>
      <c r="D7" s="50"/>
      <c r="E7" s="50"/>
      <c r="F7" s="50" t="s">
        <v>76</v>
      </c>
      <c r="G7" s="53"/>
      <c r="H7" s="53"/>
      <c r="I7" s="53"/>
      <c r="J7" s="63"/>
    </row>
    <row r="8" ht="27" customHeight="1" spans="1:10">
      <c r="A8" s="52"/>
      <c r="B8" s="50"/>
      <c r="C8" s="50"/>
      <c r="D8" s="50"/>
      <c r="E8" s="54"/>
      <c r="F8" s="55" t="s">
        <v>264</v>
      </c>
      <c r="G8" s="53"/>
      <c r="H8" s="53"/>
      <c r="I8" s="53"/>
      <c r="J8" s="63"/>
    </row>
    <row r="9" ht="27" customHeight="1" spans="1:10">
      <c r="A9" s="52"/>
      <c r="B9" s="50"/>
      <c r="C9" s="50"/>
      <c r="D9" s="50"/>
      <c r="E9" s="50"/>
      <c r="F9" s="50"/>
      <c r="G9" s="53"/>
      <c r="H9" s="53"/>
      <c r="I9" s="53"/>
      <c r="J9" s="63"/>
    </row>
    <row r="10" ht="27" customHeight="1" spans="1:10">
      <c r="A10" s="52"/>
      <c r="B10" s="50"/>
      <c r="C10" s="50"/>
      <c r="D10" s="50"/>
      <c r="E10" s="50"/>
      <c r="F10" s="50"/>
      <c r="G10" s="53"/>
      <c r="H10" s="53"/>
      <c r="I10" s="53"/>
      <c r="J10" s="63"/>
    </row>
    <row r="11" ht="27" customHeight="1" spans="1:10">
      <c r="A11" s="52"/>
      <c r="B11" s="50"/>
      <c r="C11" s="50"/>
      <c r="D11" s="50"/>
      <c r="E11" s="50"/>
      <c r="F11" s="50"/>
      <c r="G11" s="53"/>
      <c r="H11" s="53"/>
      <c r="I11" s="53"/>
      <c r="J11" s="63"/>
    </row>
    <row r="12" ht="27" customHeight="1" spans="1:10">
      <c r="A12" s="52"/>
      <c r="B12" s="50"/>
      <c r="C12" s="50"/>
      <c r="D12" s="50"/>
      <c r="E12" s="50"/>
      <c r="F12" s="50"/>
      <c r="G12" s="53"/>
      <c r="H12" s="53"/>
      <c r="I12" s="53"/>
      <c r="J12" s="63"/>
    </row>
    <row r="13" ht="27" customHeight="1" spans="1:10">
      <c r="A13" s="52"/>
      <c r="B13" s="50"/>
      <c r="C13" s="50"/>
      <c r="D13" s="50"/>
      <c r="E13" s="50"/>
      <c r="F13" s="50"/>
      <c r="G13" s="53"/>
      <c r="H13" s="53"/>
      <c r="I13" s="53"/>
      <c r="J13" s="63"/>
    </row>
    <row r="14" ht="27" customHeight="1" spans="1:10">
      <c r="A14" s="52"/>
      <c r="B14" s="50"/>
      <c r="C14" s="50"/>
      <c r="D14" s="50"/>
      <c r="E14" s="50"/>
      <c r="F14" s="50"/>
      <c r="G14" s="53"/>
      <c r="H14" s="53"/>
      <c r="I14" s="53"/>
      <c r="J14" s="63"/>
    </row>
    <row r="15" ht="27" customHeight="1" spans="1:10">
      <c r="A15" s="51"/>
      <c r="B15" s="54"/>
      <c r="C15" s="54"/>
      <c r="D15" s="54"/>
      <c r="E15" s="54"/>
      <c r="F15" s="54" t="s">
        <v>23</v>
      </c>
      <c r="G15" s="70"/>
      <c r="H15" s="70"/>
      <c r="I15" s="70"/>
      <c r="J15" s="62"/>
    </row>
    <row r="16" ht="27" customHeight="1" spans="1:10">
      <c r="A16" s="56"/>
      <c r="B16" s="57"/>
      <c r="C16" s="57"/>
      <c r="D16" s="57"/>
      <c r="E16" s="57"/>
      <c r="F16" s="56"/>
      <c r="G16" s="56"/>
      <c r="H16" s="56"/>
      <c r="I16" s="56"/>
      <c r="J16" s="64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0"/>
  <sheetViews>
    <sheetView workbookViewId="0">
      <pane ySplit="6" topLeftCell="A7" activePane="bottomLeft" state="frozen"/>
      <selection/>
      <selection pane="bottomLeft" activeCell="F11" sqref="F10:F11"/>
    </sheetView>
  </sheetViews>
  <sheetFormatPr defaultColWidth="10" defaultRowHeight="14"/>
  <cols>
    <col min="1" max="1" width="1.5" style="41" customWidth="1"/>
    <col min="2" max="2" width="17.7545454545455" style="41" customWidth="1"/>
    <col min="3" max="3" width="19.2545454545455" style="41" customWidth="1"/>
    <col min="4" max="9" width="19.8727272727273" style="41" customWidth="1"/>
    <col min="10" max="10" width="1.5" style="41" customWidth="1"/>
    <col min="11" max="11" width="9.75454545454545" style="41" customWidth="1"/>
    <col min="12" max="16384" width="10" style="41"/>
  </cols>
  <sheetData>
    <row r="1" ht="24.95" customHeight="1" spans="1:10">
      <c r="A1" s="42"/>
      <c r="B1" s="42"/>
      <c r="C1" s="42"/>
      <c r="D1" s="1"/>
      <c r="E1" s="45"/>
      <c r="F1" s="45"/>
      <c r="G1" s="45"/>
      <c r="H1" s="45"/>
      <c r="I1" s="58" t="s">
        <v>265</v>
      </c>
      <c r="J1" s="49"/>
    </row>
    <row r="2" ht="22.9" customHeight="1" spans="1:10">
      <c r="A2" s="42"/>
      <c r="B2" s="65" t="s">
        <v>266</v>
      </c>
      <c r="C2" s="66"/>
      <c r="D2" s="66"/>
      <c r="E2" s="66"/>
      <c r="F2" s="66"/>
      <c r="G2" s="66"/>
      <c r="H2" s="66"/>
      <c r="I2" s="69"/>
      <c r="J2" s="49" t="s">
        <v>3</v>
      </c>
    </row>
    <row r="3" ht="19.5" customHeight="1" spans="1:10">
      <c r="A3" s="47"/>
      <c r="B3" s="48" t="s">
        <v>5</v>
      </c>
      <c r="C3" s="48"/>
      <c r="F3" s="59"/>
      <c r="G3" s="59"/>
      <c r="H3" s="59"/>
      <c r="I3" s="59" t="s">
        <v>6</v>
      </c>
      <c r="J3" s="60"/>
    </row>
    <row r="4" ht="24.4" customHeight="1" spans="1:10">
      <c r="A4" s="49"/>
      <c r="B4" s="50" t="s">
        <v>255</v>
      </c>
      <c r="C4" s="50" t="s">
        <v>72</v>
      </c>
      <c r="D4" s="50" t="s">
        <v>256</v>
      </c>
      <c r="E4" s="50"/>
      <c r="F4" s="50"/>
      <c r="G4" s="50"/>
      <c r="H4" s="50"/>
      <c r="I4" s="50"/>
      <c r="J4" s="61"/>
    </row>
    <row r="5" ht="24.4" customHeight="1" spans="1:10">
      <c r="A5" s="51"/>
      <c r="B5" s="50"/>
      <c r="C5" s="50"/>
      <c r="D5" s="50" t="s">
        <v>59</v>
      </c>
      <c r="E5" s="67" t="s">
        <v>257</v>
      </c>
      <c r="F5" s="50" t="s">
        <v>258</v>
      </c>
      <c r="G5" s="50"/>
      <c r="H5" s="50"/>
      <c r="I5" s="50" t="s">
        <v>182</v>
      </c>
      <c r="J5" s="61"/>
    </row>
    <row r="6" ht="24.4" customHeight="1" spans="1:10">
      <c r="A6" s="51"/>
      <c r="B6" s="50"/>
      <c r="C6" s="50"/>
      <c r="D6" s="50"/>
      <c r="E6" s="67"/>
      <c r="F6" s="50" t="s">
        <v>154</v>
      </c>
      <c r="G6" s="50" t="s">
        <v>259</v>
      </c>
      <c r="H6" s="50" t="s">
        <v>260</v>
      </c>
      <c r="I6" s="50"/>
      <c r="J6" s="62"/>
    </row>
    <row r="7" ht="27" customHeight="1" spans="1:10">
      <c r="A7" s="52"/>
      <c r="B7" s="50"/>
      <c r="C7" s="50" t="s">
        <v>76</v>
      </c>
      <c r="D7" s="53"/>
      <c r="E7" s="53"/>
      <c r="F7" s="53"/>
      <c r="G7" s="53"/>
      <c r="H7" s="53"/>
      <c r="I7" s="53"/>
      <c r="J7" s="63"/>
    </row>
    <row r="8" ht="27" customHeight="1" spans="1:10">
      <c r="A8" s="52"/>
      <c r="B8" s="54"/>
      <c r="C8" s="54" t="s">
        <v>264</v>
      </c>
      <c r="D8" s="53"/>
      <c r="E8" s="53"/>
      <c r="F8" s="53"/>
      <c r="G8" s="53"/>
      <c r="H8" s="53"/>
      <c r="I8" s="53"/>
      <c r="J8" s="63"/>
    </row>
    <row r="9" ht="27" customHeight="1" spans="1:10">
      <c r="A9" s="52"/>
      <c r="B9" s="68"/>
      <c r="C9" s="68"/>
      <c r="D9" s="53"/>
      <c r="E9" s="53"/>
      <c r="F9" s="53"/>
      <c r="G9" s="53"/>
      <c r="H9" s="53"/>
      <c r="I9" s="53"/>
      <c r="J9" s="63"/>
    </row>
    <row r="10" ht="27" customHeight="1" spans="1:10">
      <c r="A10" s="52"/>
      <c r="B10" s="68"/>
      <c r="C10" s="68"/>
      <c r="D10" s="53"/>
      <c r="E10" s="53"/>
      <c r="F10" s="53"/>
      <c r="G10" s="53"/>
      <c r="H10" s="53"/>
      <c r="I10" s="53"/>
      <c r="J10" s="63"/>
    </row>
    <row r="11" ht="27" customHeight="1" spans="1:10">
      <c r="A11" s="52"/>
      <c r="B11" s="68"/>
      <c r="C11" s="68"/>
      <c r="D11" s="53"/>
      <c r="E11" s="53"/>
      <c r="F11" s="53"/>
      <c r="G11" s="53"/>
      <c r="H11" s="53"/>
      <c r="I11" s="53"/>
      <c r="J11" s="63"/>
    </row>
    <row r="12" ht="27" customHeight="1" spans="1:10">
      <c r="A12" s="52"/>
      <c r="B12" s="68"/>
      <c r="C12" s="68"/>
      <c r="D12" s="53"/>
      <c r="E12" s="53"/>
      <c r="F12" s="53"/>
      <c r="G12" s="53"/>
      <c r="H12" s="53"/>
      <c r="I12" s="53"/>
      <c r="J12" s="63"/>
    </row>
    <row r="13" ht="27" customHeight="1" spans="1:10">
      <c r="A13" s="52"/>
      <c r="B13" s="68"/>
      <c r="C13" s="68"/>
      <c r="D13" s="53"/>
      <c r="E13" s="53"/>
      <c r="F13" s="53"/>
      <c r="G13" s="53"/>
      <c r="H13" s="53"/>
      <c r="I13" s="53"/>
      <c r="J13" s="63"/>
    </row>
    <row r="14" ht="27" customHeight="1" spans="1:10">
      <c r="A14" s="52"/>
      <c r="B14" s="68"/>
      <c r="C14" s="68"/>
      <c r="D14" s="53"/>
      <c r="E14" s="53"/>
      <c r="F14" s="53"/>
      <c r="G14" s="53"/>
      <c r="H14" s="53"/>
      <c r="I14" s="53"/>
      <c r="J14" s="63"/>
    </row>
    <row r="15" ht="27" customHeight="1" spans="1:10">
      <c r="A15" s="52"/>
      <c r="B15" s="68"/>
      <c r="C15" s="68"/>
      <c r="D15" s="53"/>
      <c r="E15" s="53"/>
      <c r="F15" s="53"/>
      <c r="G15" s="53"/>
      <c r="H15" s="53"/>
      <c r="I15" s="53"/>
      <c r="J15" s="63"/>
    </row>
    <row r="16" ht="27" customHeight="1" spans="1:10">
      <c r="A16" s="56"/>
      <c r="B16" s="56"/>
      <c r="C16" s="56"/>
      <c r="D16" s="56"/>
      <c r="E16" s="56"/>
      <c r="F16" s="56"/>
      <c r="G16" s="56"/>
      <c r="H16" s="56"/>
      <c r="I16" s="56"/>
      <c r="J16" s="64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0"/>
  <sheetViews>
    <sheetView workbookViewId="0">
      <pane ySplit="6" topLeftCell="A7" activePane="bottomLeft" state="frozen"/>
      <selection/>
      <selection pane="bottomLeft" activeCell="F9" sqref="F9"/>
    </sheetView>
  </sheetViews>
  <sheetFormatPr defaultColWidth="10" defaultRowHeight="14"/>
  <cols>
    <col min="1" max="1" width="1.5" style="41" customWidth="1"/>
    <col min="2" max="4" width="6.12727272727273" style="41" customWidth="1"/>
    <col min="5" max="5" width="19.2545454545455" style="41" customWidth="1"/>
    <col min="6" max="6" width="50" style="41" customWidth="1"/>
    <col min="7" max="9" width="18.5" style="41" customWidth="1"/>
    <col min="10" max="10" width="1.5" style="41" customWidth="1"/>
    <col min="11" max="13" width="9.75454545454545" style="41" customWidth="1"/>
    <col min="14" max="16383" width="10" style="41"/>
  </cols>
  <sheetData>
    <row r="1" ht="24.95" customHeight="1" spans="1:10">
      <c r="A1" s="42"/>
      <c r="B1" s="1"/>
      <c r="C1" s="1"/>
      <c r="D1" s="1"/>
      <c r="E1" s="43"/>
      <c r="F1" s="44"/>
      <c r="G1" s="45"/>
      <c r="H1" s="45"/>
      <c r="I1" s="58" t="s">
        <v>267</v>
      </c>
      <c r="J1" s="49"/>
    </row>
    <row r="2" ht="22.9" customHeight="1" spans="1:10">
      <c r="A2" s="42"/>
      <c r="B2" s="46" t="s">
        <v>268</v>
      </c>
      <c r="C2" s="46"/>
      <c r="D2" s="46"/>
      <c r="E2" s="46"/>
      <c r="F2" s="46"/>
      <c r="G2" s="46"/>
      <c r="H2" s="46"/>
      <c r="I2" s="46"/>
      <c r="J2" s="49" t="s">
        <v>3</v>
      </c>
    </row>
    <row r="3" ht="19.5" customHeight="1" spans="1:10">
      <c r="A3" s="47"/>
      <c r="B3" s="48" t="s">
        <v>5</v>
      </c>
      <c r="C3" s="48"/>
      <c r="D3" s="48"/>
      <c r="E3" s="48"/>
      <c r="F3" s="48"/>
      <c r="G3" s="47"/>
      <c r="H3" s="47"/>
      <c r="I3" s="59" t="s">
        <v>6</v>
      </c>
      <c r="J3" s="60"/>
    </row>
    <row r="4" ht="24.4" customHeight="1" spans="1:10">
      <c r="A4" s="49"/>
      <c r="B4" s="50" t="s">
        <v>9</v>
      </c>
      <c r="C4" s="50"/>
      <c r="D4" s="50"/>
      <c r="E4" s="50"/>
      <c r="F4" s="50"/>
      <c r="G4" s="50" t="s">
        <v>269</v>
      </c>
      <c r="H4" s="50"/>
      <c r="I4" s="50"/>
      <c r="J4" s="61"/>
    </row>
    <row r="5" ht="24.4" customHeight="1" spans="1:10">
      <c r="A5" s="51"/>
      <c r="B5" s="50" t="s">
        <v>70</v>
      </c>
      <c r="C5" s="50"/>
      <c r="D5" s="50"/>
      <c r="E5" s="50" t="s">
        <v>71</v>
      </c>
      <c r="F5" s="50" t="s">
        <v>149</v>
      </c>
      <c r="G5" s="50" t="s">
        <v>59</v>
      </c>
      <c r="H5" s="50" t="s">
        <v>80</v>
      </c>
      <c r="I5" s="50" t="s">
        <v>81</v>
      </c>
      <c r="J5" s="61"/>
    </row>
    <row r="6" ht="24.4" customHeight="1" spans="1:10">
      <c r="A6" s="51"/>
      <c r="B6" s="50" t="s">
        <v>73</v>
      </c>
      <c r="C6" s="50" t="s">
        <v>74</v>
      </c>
      <c r="D6" s="50" t="s">
        <v>75</v>
      </c>
      <c r="E6" s="50"/>
      <c r="F6" s="50"/>
      <c r="G6" s="50"/>
      <c r="H6" s="50"/>
      <c r="I6" s="50"/>
      <c r="J6" s="62"/>
    </row>
    <row r="7" ht="27" customHeight="1" spans="1:10">
      <c r="A7" s="52"/>
      <c r="B7" s="50"/>
      <c r="C7" s="50"/>
      <c r="D7" s="50"/>
      <c r="E7" s="50"/>
      <c r="F7" s="50" t="s">
        <v>76</v>
      </c>
      <c r="G7" s="53"/>
      <c r="H7" s="53"/>
      <c r="I7" s="53"/>
      <c r="J7" s="63"/>
    </row>
    <row r="8" ht="27" customHeight="1" spans="1:10">
      <c r="A8" s="52"/>
      <c r="B8" s="50"/>
      <c r="C8" s="50"/>
      <c r="D8" s="50"/>
      <c r="E8" s="54"/>
      <c r="F8" s="55" t="s">
        <v>264</v>
      </c>
      <c r="G8" s="53"/>
      <c r="H8" s="53"/>
      <c r="I8" s="53"/>
      <c r="J8" s="63"/>
    </row>
    <row r="9" ht="27" customHeight="1" spans="1:10">
      <c r="A9" s="52"/>
      <c r="B9" s="50"/>
      <c r="C9" s="50"/>
      <c r="D9" s="50"/>
      <c r="E9" s="50"/>
      <c r="F9" s="50"/>
      <c r="G9" s="53"/>
      <c r="H9" s="53"/>
      <c r="I9" s="53"/>
      <c r="J9" s="63"/>
    </row>
    <row r="10" ht="27" customHeight="1" spans="1:10">
      <c r="A10" s="52"/>
      <c r="B10" s="50"/>
      <c r="C10" s="50"/>
      <c r="D10" s="50"/>
      <c r="E10" s="50"/>
      <c r="F10" s="50"/>
      <c r="G10" s="53"/>
      <c r="H10" s="53"/>
      <c r="I10" s="53"/>
      <c r="J10" s="63"/>
    </row>
    <row r="11" ht="27" customHeight="1" spans="1:10">
      <c r="A11" s="52"/>
      <c r="B11" s="50"/>
      <c r="C11" s="50"/>
      <c r="D11" s="50"/>
      <c r="E11" s="50"/>
      <c r="F11" s="50"/>
      <c r="G11" s="53"/>
      <c r="H11" s="53"/>
      <c r="I11" s="53"/>
      <c r="J11" s="63"/>
    </row>
    <row r="12" ht="27" customHeight="1" spans="1:10">
      <c r="A12" s="52"/>
      <c r="B12" s="50"/>
      <c r="C12" s="50"/>
      <c r="D12" s="50"/>
      <c r="E12" s="50"/>
      <c r="F12" s="50"/>
      <c r="G12" s="53"/>
      <c r="H12" s="53"/>
      <c r="I12" s="53"/>
      <c r="J12" s="63"/>
    </row>
    <row r="13" ht="27" customHeight="1" spans="1:10">
      <c r="A13" s="52"/>
      <c r="B13" s="50"/>
      <c r="C13" s="50"/>
      <c r="D13" s="50"/>
      <c r="E13" s="50"/>
      <c r="F13" s="50"/>
      <c r="G13" s="53"/>
      <c r="H13" s="53"/>
      <c r="I13" s="53"/>
      <c r="J13" s="63"/>
    </row>
    <row r="14" ht="27" customHeight="1" spans="1:10">
      <c r="A14" s="52"/>
      <c r="B14" s="50"/>
      <c r="C14" s="50"/>
      <c r="D14" s="50"/>
      <c r="E14" s="50"/>
      <c r="F14" s="50"/>
      <c r="G14" s="53"/>
      <c r="H14" s="53"/>
      <c r="I14" s="53"/>
      <c r="J14" s="63"/>
    </row>
    <row r="15" ht="27" customHeight="1" spans="1:10">
      <c r="A15" s="52"/>
      <c r="B15" s="50"/>
      <c r="C15" s="50"/>
      <c r="D15" s="50"/>
      <c r="E15" s="50"/>
      <c r="F15" s="50"/>
      <c r="G15" s="53"/>
      <c r="H15" s="53"/>
      <c r="I15" s="53"/>
      <c r="J15" s="63"/>
    </row>
    <row r="16" ht="27" customHeight="1" spans="1:10">
      <c r="A16" s="56"/>
      <c r="B16" s="57"/>
      <c r="C16" s="57"/>
      <c r="D16" s="57"/>
      <c r="E16" s="57"/>
      <c r="F16" s="56"/>
      <c r="G16" s="56"/>
      <c r="H16" s="56"/>
      <c r="I16" s="56"/>
      <c r="J16" s="64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"/>
  <sheetViews>
    <sheetView workbookViewId="0">
      <selection activeCell="B7" sqref="B7:D7"/>
    </sheetView>
  </sheetViews>
  <sheetFormatPr defaultColWidth="9" defaultRowHeight="14"/>
  <cols>
    <col min="1" max="8" width="10.5" style="2" customWidth="1"/>
    <col min="9" max="9" width="14.6272727272727" style="2" customWidth="1"/>
    <col min="11" max="16384" width="9" style="2"/>
  </cols>
  <sheetData>
    <row r="1" ht="24.95" customHeight="1" spans="1:9">
      <c r="A1" s="1"/>
      <c r="I1" s="26" t="s">
        <v>270</v>
      </c>
    </row>
    <row r="2" ht="45" customHeight="1" spans="1:9">
      <c r="A2" s="3" t="s">
        <v>271</v>
      </c>
      <c r="B2" s="3"/>
      <c r="C2" s="3"/>
      <c r="D2" s="4"/>
      <c r="E2" s="4"/>
      <c r="F2" s="4"/>
      <c r="G2" s="4"/>
      <c r="H2" s="4"/>
      <c r="I2" s="4"/>
    </row>
    <row r="3" ht="33" customHeight="1" spans="1:9">
      <c r="A3" s="5" t="s">
        <v>272</v>
      </c>
      <c r="B3" s="5"/>
      <c r="C3" s="5"/>
      <c r="D3" s="5"/>
      <c r="E3" s="5"/>
      <c r="F3" s="5"/>
      <c r="G3" s="5"/>
      <c r="H3" s="5"/>
      <c r="I3" s="5"/>
    </row>
    <row r="4" ht="27" customHeight="1" spans="1:9">
      <c r="A4" s="6" t="s">
        <v>250</v>
      </c>
      <c r="B4" s="7" t="s">
        <v>252</v>
      </c>
      <c r="C4" s="7"/>
      <c r="D4" s="7"/>
      <c r="E4" s="7"/>
      <c r="F4" s="7"/>
      <c r="G4" s="7"/>
      <c r="H4" s="7"/>
      <c r="I4" s="35"/>
    </row>
    <row r="5" ht="27" customHeight="1" spans="1:9">
      <c r="A5" s="8" t="s">
        <v>273</v>
      </c>
      <c r="B5" s="7" t="s">
        <v>0</v>
      </c>
      <c r="C5" s="7"/>
      <c r="D5" s="7"/>
      <c r="E5" s="7"/>
      <c r="F5" s="7"/>
      <c r="G5" s="7"/>
      <c r="H5" s="7"/>
      <c r="I5" s="35"/>
    </row>
    <row r="6" ht="27" customHeight="1" spans="1:9">
      <c r="A6" s="9" t="s">
        <v>274</v>
      </c>
      <c r="B6" s="10" t="s">
        <v>275</v>
      </c>
      <c r="C6" s="10"/>
      <c r="D6" s="10"/>
      <c r="E6" s="11">
        <v>20000</v>
      </c>
      <c r="F6" s="11"/>
      <c r="G6" s="11"/>
      <c r="H6" s="11"/>
      <c r="I6" s="36"/>
    </row>
    <row r="7" ht="27" customHeight="1" spans="1:9">
      <c r="A7" s="12"/>
      <c r="B7" s="10" t="s">
        <v>276</v>
      </c>
      <c r="C7" s="10"/>
      <c r="D7" s="10"/>
      <c r="E7" s="11">
        <v>20000</v>
      </c>
      <c r="F7" s="11"/>
      <c r="G7" s="11"/>
      <c r="H7" s="11"/>
      <c r="I7" s="36"/>
    </row>
    <row r="8" ht="27" customHeight="1" spans="1:9">
      <c r="A8" s="12"/>
      <c r="B8" s="10" t="s">
        <v>277</v>
      </c>
      <c r="C8" s="10"/>
      <c r="D8" s="10"/>
      <c r="E8" s="11"/>
      <c r="F8" s="11"/>
      <c r="G8" s="11"/>
      <c r="H8" s="11"/>
      <c r="I8" s="36"/>
    </row>
    <row r="9" ht="27" customHeight="1" spans="1:9">
      <c r="A9" s="13" t="s">
        <v>278</v>
      </c>
      <c r="B9" s="14" t="s">
        <v>279</v>
      </c>
      <c r="C9" s="14"/>
      <c r="D9" s="14"/>
      <c r="E9" s="14"/>
      <c r="F9" s="14"/>
      <c r="G9" s="14"/>
      <c r="H9" s="14"/>
      <c r="I9" s="37"/>
    </row>
    <row r="10" ht="45.95" customHeight="1" spans="1:9">
      <c r="A10" s="15"/>
      <c r="B10" s="14"/>
      <c r="C10" s="14"/>
      <c r="D10" s="14"/>
      <c r="E10" s="14"/>
      <c r="F10" s="14"/>
      <c r="G10" s="14"/>
      <c r="H10" s="14"/>
      <c r="I10" s="37"/>
    </row>
    <row r="11" ht="27" customHeight="1" spans="1:9">
      <c r="A11" s="12" t="s">
        <v>280</v>
      </c>
      <c r="B11" s="27" t="s">
        <v>281</v>
      </c>
      <c r="C11" s="27" t="s">
        <v>282</v>
      </c>
      <c r="D11" s="28" t="s">
        <v>283</v>
      </c>
      <c r="E11" s="29"/>
      <c r="F11" s="30" t="s">
        <v>284</v>
      </c>
      <c r="G11" s="30"/>
      <c r="H11" s="30"/>
      <c r="I11" s="38"/>
    </row>
    <row r="12" ht="27" customHeight="1" spans="1:9">
      <c r="A12" s="12"/>
      <c r="B12" s="31" t="s">
        <v>285</v>
      </c>
      <c r="C12" s="31" t="s">
        <v>286</v>
      </c>
      <c r="D12" s="16" t="s">
        <v>287</v>
      </c>
      <c r="E12" s="17"/>
      <c r="F12" s="17" t="s">
        <v>288</v>
      </c>
      <c r="G12" s="17"/>
      <c r="H12" s="17"/>
      <c r="I12" s="39"/>
    </row>
    <row r="13" ht="27" customHeight="1" spans="1:9">
      <c r="A13" s="12"/>
      <c r="B13" s="31"/>
      <c r="C13" s="31"/>
      <c r="D13" s="16" t="s">
        <v>289</v>
      </c>
      <c r="E13" s="17"/>
      <c r="F13" s="32" t="s">
        <v>290</v>
      </c>
      <c r="G13" s="33"/>
      <c r="H13" s="33"/>
      <c r="I13" s="40"/>
    </row>
    <row r="14" ht="27" customHeight="1" spans="1:9">
      <c r="A14" s="12"/>
      <c r="B14" s="31"/>
      <c r="C14" s="12" t="s">
        <v>291</v>
      </c>
      <c r="D14" s="16" t="s">
        <v>292</v>
      </c>
      <c r="E14" s="17"/>
      <c r="F14" s="16" t="s">
        <v>293</v>
      </c>
      <c r="G14" s="17"/>
      <c r="H14" s="17"/>
      <c r="I14" s="17"/>
    </row>
    <row r="15" ht="27" customHeight="1" spans="1:9">
      <c r="A15" s="12"/>
      <c r="B15" s="31"/>
      <c r="C15" s="12" t="s">
        <v>294</v>
      </c>
      <c r="D15" s="16" t="s">
        <v>295</v>
      </c>
      <c r="E15" s="17"/>
      <c r="F15" s="17" t="s">
        <v>296</v>
      </c>
      <c r="G15" s="17"/>
      <c r="H15" s="17"/>
      <c r="I15" s="17"/>
    </row>
    <row r="16" ht="27" customHeight="1" spans="1:9">
      <c r="A16" s="12"/>
      <c r="B16" s="31"/>
      <c r="C16" s="34" t="s">
        <v>297</v>
      </c>
      <c r="D16" s="16" t="s">
        <v>298</v>
      </c>
      <c r="E16" s="17"/>
      <c r="F16" s="16" t="s">
        <v>299</v>
      </c>
      <c r="G16" s="17"/>
      <c r="H16" s="17"/>
      <c r="I16" s="17"/>
    </row>
    <row r="17" ht="27" customHeight="1" spans="1:9">
      <c r="A17" s="12"/>
      <c r="B17" s="20" t="s">
        <v>300</v>
      </c>
      <c r="C17" s="15" t="s">
        <v>301</v>
      </c>
      <c r="D17" s="16" t="s">
        <v>292</v>
      </c>
      <c r="E17" s="17"/>
      <c r="F17" s="16" t="s">
        <v>293</v>
      </c>
      <c r="G17" s="17"/>
      <c r="H17" s="17"/>
      <c r="I17" s="17"/>
    </row>
    <row r="18" ht="27" customHeight="1" spans="1:9">
      <c r="A18" s="12"/>
      <c r="B18" s="21"/>
      <c r="C18" s="15" t="s">
        <v>302</v>
      </c>
      <c r="D18" s="16"/>
      <c r="E18" s="17"/>
      <c r="F18" s="16"/>
      <c r="G18" s="17"/>
      <c r="H18" s="17"/>
      <c r="I18" s="17"/>
    </row>
    <row r="19" ht="27" customHeight="1" spans="1:9">
      <c r="A19" s="12"/>
      <c r="B19" s="21"/>
      <c r="C19" s="15" t="s">
        <v>303</v>
      </c>
      <c r="D19" s="22"/>
      <c r="E19" s="23"/>
      <c r="F19" s="24"/>
      <c r="G19" s="24"/>
      <c r="H19" s="24"/>
      <c r="I19" s="24"/>
    </row>
    <row r="20" ht="27" customHeight="1" spans="1:9">
      <c r="A20" s="12"/>
      <c r="B20" s="21"/>
      <c r="C20" s="15" t="s">
        <v>304</v>
      </c>
      <c r="D20" s="22"/>
      <c r="E20" s="23"/>
      <c r="F20" s="24"/>
      <c r="G20" s="24"/>
      <c r="H20" s="24"/>
      <c r="I20" s="24"/>
    </row>
    <row r="21" ht="27" customHeight="1" spans="1:9">
      <c r="A21" s="12"/>
      <c r="B21" s="12" t="s">
        <v>305</v>
      </c>
      <c r="C21" s="25" t="s">
        <v>306</v>
      </c>
      <c r="D21" s="16" t="s">
        <v>307</v>
      </c>
      <c r="E21" s="17"/>
      <c r="F21" s="32" t="s">
        <v>308</v>
      </c>
      <c r="G21" s="33"/>
      <c r="H21" s="33"/>
      <c r="I21" s="40"/>
    </row>
    <row r="22" ht="26" spans="1:9">
      <c r="A22" s="12"/>
      <c r="B22" s="12" t="s">
        <v>305</v>
      </c>
      <c r="C22" s="25" t="s">
        <v>306</v>
      </c>
      <c r="D22" s="16"/>
      <c r="E22" s="17"/>
      <c r="F22" s="16"/>
      <c r="G22" s="17"/>
      <c r="H22" s="17"/>
      <c r="I22" s="17"/>
    </row>
  </sheetData>
  <mergeCells count="41">
    <mergeCell ref="A2:I2"/>
    <mergeCell ref="A3:I3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A6:A8"/>
    <mergeCell ref="A9:A10"/>
    <mergeCell ref="A11:A22"/>
    <mergeCell ref="B12:B16"/>
    <mergeCell ref="B17:B20"/>
    <mergeCell ref="C12:C13"/>
    <mergeCell ref="B9:I10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workbookViewId="0">
      <selection activeCell="B8" sqref="B8:D8"/>
    </sheetView>
  </sheetViews>
  <sheetFormatPr defaultColWidth="9" defaultRowHeight="14"/>
  <cols>
    <col min="3" max="3" width="12.5" customWidth="1"/>
    <col min="9" max="9" width="12" customWidth="1"/>
  </cols>
  <sheetData>
    <row r="1" ht="15" spans="1:9">
      <c r="A1" s="1"/>
      <c r="B1" s="2"/>
      <c r="C1" s="2"/>
      <c r="D1" s="2"/>
      <c r="E1" s="2"/>
      <c r="F1" s="2"/>
      <c r="G1" s="2"/>
      <c r="H1" s="2"/>
      <c r="I1" s="26" t="s">
        <v>309</v>
      </c>
    </row>
    <row r="2" ht="25.5" spans="1:9">
      <c r="A2" s="3" t="s">
        <v>271</v>
      </c>
      <c r="B2" s="3"/>
      <c r="C2" s="3"/>
      <c r="D2" s="4"/>
      <c r="E2" s="4"/>
      <c r="F2" s="4"/>
      <c r="G2" s="4"/>
      <c r="H2" s="4"/>
      <c r="I2" s="4"/>
    </row>
    <row r="3" ht="27" customHeight="1" spans="1:9">
      <c r="A3" s="5" t="s">
        <v>272</v>
      </c>
      <c r="B3" s="5"/>
      <c r="C3" s="5"/>
      <c r="D3" s="5"/>
      <c r="E3" s="5"/>
      <c r="F3" s="5"/>
      <c r="G3" s="5"/>
      <c r="H3" s="5"/>
      <c r="I3" s="5"/>
    </row>
    <row r="4" ht="26.1" customHeight="1" spans="1:9">
      <c r="A4" s="6" t="s">
        <v>250</v>
      </c>
      <c r="B4" s="7" t="s">
        <v>174</v>
      </c>
      <c r="C4" s="7"/>
      <c r="D4" s="7"/>
      <c r="E4" s="7"/>
      <c r="F4" s="7"/>
      <c r="G4" s="7"/>
      <c r="H4" s="7"/>
      <c r="I4" s="7"/>
    </row>
    <row r="5" ht="24.95" customHeight="1" spans="1:9">
      <c r="A5" s="8" t="s">
        <v>273</v>
      </c>
      <c r="B5" s="7" t="s">
        <v>0</v>
      </c>
      <c r="C5" s="7"/>
      <c r="D5" s="7"/>
      <c r="E5" s="7"/>
      <c r="F5" s="7"/>
      <c r="G5" s="7"/>
      <c r="H5" s="7"/>
      <c r="I5" s="7"/>
    </row>
    <row r="6" ht="30" customHeight="1" spans="1:9">
      <c r="A6" s="9" t="s">
        <v>274</v>
      </c>
      <c r="B6" s="10" t="s">
        <v>275</v>
      </c>
      <c r="C6" s="10"/>
      <c r="D6" s="10"/>
      <c r="E6" s="11">
        <v>17000</v>
      </c>
      <c r="F6" s="11"/>
      <c r="G6" s="11"/>
      <c r="H6" s="11"/>
      <c r="I6" s="11"/>
    </row>
    <row r="7" ht="27" customHeight="1" spans="1:9">
      <c r="A7" s="12"/>
      <c r="B7" s="10" t="s">
        <v>276</v>
      </c>
      <c r="C7" s="10"/>
      <c r="D7" s="10"/>
      <c r="E7" s="11">
        <v>17000</v>
      </c>
      <c r="F7" s="11"/>
      <c r="G7" s="11"/>
      <c r="H7" s="11"/>
      <c r="I7" s="11"/>
    </row>
    <row r="8" ht="38.1" customHeight="1" spans="1:9">
      <c r="A8" s="12"/>
      <c r="B8" s="10" t="s">
        <v>277</v>
      </c>
      <c r="C8" s="10"/>
      <c r="D8" s="10"/>
      <c r="E8" s="11"/>
      <c r="F8" s="11"/>
      <c r="G8" s="11"/>
      <c r="H8" s="11"/>
      <c r="I8" s="11"/>
    </row>
    <row r="9" ht="23.1" customHeight="1" spans="1:9">
      <c r="A9" s="13" t="s">
        <v>278</v>
      </c>
      <c r="B9" s="14" t="s">
        <v>310</v>
      </c>
      <c r="C9" s="14"/>
      <c r="D9" s="14"/>
      <c r="E9" s="14"/>
      <c r="F9" s="14"/>
      <c r="G9" s="14"/>
      <c r="H9" s="14"/>
      <c r="I9" s="14"/>
    </row>
    <row r="10" ht="27.95" customHeight="1" spans="1:9">
      <c r="A10" s="15"/>
      <c r="B10" s="14"/>
      <c r="C10" s="14"/>
      <c r="D10" s="14"/>
      <c r="E10" s="14"/>
      <c r="F10" s="14"/>
      <c r="G10" s="14"/>
      <c r="H10" s="14"/>
      <c r="I10" s="14"/>
    </row>
    <row r="11" ht="38.1" customHeight="1" spans="1:9">
      <c r="A11" s="12" t="s">
        <v>280</v>
      </c>
      <c r="B11" s="6" t="s">
        <v>281</v>
      </c>
      <c r="C11" s="6" t="s">
        <v>282</v>
      </c>
      <c r="D11" s="10" t="s">
        <v>283</v>
      </c>
      <c r="E11" s="10"/>
      <c r="F11" s="10" t="s">
        <v>284</v>
      </c>
      <c r="G11" s="10"/>
      <c r="H11" s="10"/>
      <c r="I11" s="10"/>
    </row>
    <row r="12" ht="32.1" customHeight="1" spans="1:9">
      <c r="A12" s="12"/>
      <c r="B12" s="12" t="s">
        <v>285</v>
      </c>
      <c r="C12" s="12" t="s">
        <v>286</v>
      </c>
      <c r="D12" s="16" t="s">
        <v>311</v>
      </c>
      <c r="E12" s="17"/>
      <c r="F12" s="17" t="s">
        <v>312</v>
      </c>
      <c r="G12" s="17"/>
      <c r="H12" s="17"/>
      <c r="I12" s="17"/>
    </row>
    <row r="13" ht="36" customHeight="1" spans="1:9">
      <c r="A13" s="12"/>
      <c r="B13" s="12"/>
      <c r="C13" s="12"/>
      <c r="D13" s="17"/>
      <c r="E13" s="17"/>
      <c r="F13" s="17"/>
      <c r="G13" s="17"/>
      <c r="H13" s="17"/>
      <c r="I13" s="17"/>
    </row>
    <row r="14" ht="33.95" customHeight="1" spans="1:9">
      <c r="A14" s="12"/>
      <c r="B14" s="12"/>
      <c r="C14" s="12"/>
      <c r="D14" s="17"/>
      <c r="E14" s="17"/>
      <c r="F14" s="17"/>
      <c r="G14" s="17"/>
      <c r="H14" s="17"/>
      <c r="I14" s="17"/>
    </row>
    <row r="15" ht="33.95" customHeight="1" spans="1:9">
      <c r="A15" s="12"/>
      <c r="B15" s="12"/>
      <c r="C15" s="12" t="s">
        <v>291</v>
      </c>
      <c r="D15" s="18" t="s">
        <v>313</v>
      </c>
      <c r="E15" s="19"/>
      <c r="F15" s="16" t="s">
        <v>313</v>
      </c>
      <c r="G15" s="17"/>
      <c r="H15" s="17"/>
      <c r="I15" s="17"/>
    </row>
    <row r="16" ht="30" customHeight="1" spans="1:9">
      <c r="A16" s="12"/>
      <c r="B16" s="12"/>
      <c r="C16" s="12" t="s">
        <v>294</v>
      </c>
      <c r="D16" s="17"/>
      <c r="E16" s="17"/>
      <c r="F16" s="17"/>
      <c r="G16" s="17"/>
      <c r="H16" s="17"/>
      <c r="I16" s="17"/>
    </row>
    <row r="17" ht="32.1" customHeight="1" spans="1:9">
      <c r="A17" s="12"/>
      <c r="B17" s="12"/>
      <c r="C17" s="12" t="s">
        <v>297</v>
      </c>
      <c r="D17" s="18" t="s">
        <v>314</v>
      </c>
      <c r="E17" s="19"/>
      <c r="F17" s="16" t="s">
        <v>315</v>
      </c>
      <c r="G17" s="17"/>
      <c r="H17" s="17"/>
      <c r="I17" s="17"/>
    </row>
    <row r="18" ht="30.95" customHeight="1" spans="1:9">
      <c r="A18" s="12"/>
      <c r="B18" s="20" t="s">
        <v>300</v>
      </c>
      <c r="C18" s="15" t="s">
        <v>301</v>
      </c>
      <c r="D18" s="16"/>
      <c r="E18" s="17"/>
      <c r="F18" s="16"/>
      <c r="G18" s="17"/>
      <c r="H18" s="17"/>
      <c r="I18" s="17"/>
    </row>
    <row r="19" ht="32.1" customHeight="1" spans="1:9">
      <c r="A19" s="12"/>
      <c r="B19" s="21"/>
      <c r="C19" s="15" t="s">
        <v>302</v>
      </c>
      <c r="D19" s="16"/>
      <c r="E19" s="17"/>
      <c r="F19" s="16"/>
      <c r="G19" s="17"/>
      <c r="H19" s="17"/>
      <c r="I19" s="17"/>
    </row>
    <row r="20" ht="30.95" customHeight="1" spans="1:9">
      <c r="A20" s="12"/>
      <c r="B20" s="21"/>
      <c r="C20" s="15" t="s">
        <v>303</v>
      </c>
      <c r="D20" s="22"/>
      <c r="E20" s="23"/>
      <c r="F20" s="24"/>
      <c r="G20" s="24"/>
      <c r="H20" s="24"/>
      <c r="I20" s="24"/>
    </row>
    <row r="21" ht="32.1" customHeight="1" spans="1:9">
      <c r="A21" s="12"/>
      <c r="B21" s="21"/>
      <c r="C21" s="15" t="s">
        <v>304</v>
      </c>
      <c r="D21" s="22"/>
      <c r="E21" s="23"/>
      <c r="F21" s="24"/>
      <c r="G21" s="24"/>
      <c r="H21" s="24"/>
      <c r="I21" s="24"/>
    </row>
    <row r="22" ht="36" customHeight="1" spans="1:9">
      <c r="A22" s="12"/>
      <c r="B22" s="12" t="s">
        <v>305</v>
      </c>
      <c r="C22" s="25" t="s">
        <v>306</v>
      </c>
      <c r="D22" s="16" t="s">
        <v>316</v>
      </c>
      <c r="E22" s="17"/>
      <c r="F22" s="16" t="s">
        <v>308</v>
      </c>
      <c r="G22" s="17"/>
      <c r="H22" s="17"/>
      <c r="I22" s="17"/>
    </row>
  </sheetData>
  <mergeCells count="41">
    <mergeCell ref="A2:I2"/>
    <mergeCell ref="A3:I3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A6:A8"/>
    <mergeCell ref="A9:A10"/>
    <mergeCell ref="A11:A22"/>
    <mergeCell ref="B12:B17"/>
    <mergeCell ref="B18:B21"/>
    <mergeCell ref="C12:C14"/>
    <mergeCell ref="B9:I10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2022-03-04T11:29:00Z</dcterms:created>
  <dcterms:modified xsi:type="dcterms:W3CDTF">2023-02-14T08:27:47Z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BC28572CA98C4E3596E692553489800A</vt:lpwstr>
  </property>
</Properties>
</file>